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Общая\КОНТРОЛЬНЫЕ РАБОТЫ МП ПМР\2025-26\10 класс\алгебра\Excel таблицы  ДПР 10 класс алгебра\Итоговые XL\Общие\Для отправки\"/>
    </mc:Choice>
  </mc:AlternateContent>
  <xr:revisionPtr revIDLastSave="0" documentId="13_ncr:1_{3434AC9F-DC5A-45EE-8351-A0BDB3BD223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Результаты ДП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0" i="1" l="1"/>
  <c r="C65" i="1"/>
  <c r="C50" i="1"/>
  <c r="L109" i="1"/>
  <c r="J109" i="1"/>
  <c r="H109" i="1"/>
  <c r="F109" i="1"/>
  <c r="C109" i="1"/>
  <c r="D108" i="1"/>
  <c r="P108" i="1" s="1"/>
  <c r="D107" i="1"/>
  <c r="P107" i="1" s="1"/>
  <c r="D106" i="1"/>
  <c r="K106" i="1" s="1"/>
  <c r="D105" i="1"/>
  <c r="N105" i="1" s="1"/>
  <c r="L103" i="1"/>
  <c r="J103" i="1"/>
  <c r="H103" i="1"/>
  <c r="F103" i="1"/>
  <c r="C103" i="1"/>
  <c r="D102" i="1"/>
  <c r="P102" i="1" s="1"/>
  <c r="D101" i="1"/>
  <c r="D100" i="1"/>
  <c r="N100" i="1" s="1"/>
  <c r="D99" i="1"/>
  <c r="Q99" i="1" s="1"/>
  <c r="D98" i="1"/>
  <c r="R98" i="1" s="1"/>
  <c r="D97" i="1"/>
  <c r="P97" i="1" s="1"/>
  <c r="D96" i="1"/>
  <c r="D95" i="1"/>
  <c r="N95" i="1" s="1"/>
  <c r="D94" i="1"/>
  <c r="P94" i="1" s="1"/>
  <c r="D93" i="1"/>
  <c r="N93" i="1" s="1"/>
  <c r="D92" i="1"/>
  <c r="Q92" i="1" s="1"/>
  <c r="D91" i="1"/>
  <c r="P91" i="1" s="1"/>
  <c r="D90" i="1"/>
  <c r="P90" i="1" s="1"/>
  <c r="D89" i="1"/>
  <c r="M89" i="1" s="1"/>
  <c r="D88" i="1"/>
  <c r="P88" i="1" s="1"/>
  <c r="D87" i="1"/>
  <c r="P87" i="1" s="1"/>
  <c r="L85" i="1"/>
  <c r="J85" i="1"/>
  <c r="H85" i="1"/>
  <c r="F85" i="1"/>
  <c r="C85" i="1"/>
  <c r="D84" i="1"/>
  <c r="D83" i="1"/>
  <c r="D82" i="1"/>
  <c r="P82" i="1" s="1"/>
  <c r="D81" i="1"/>
  <c r="K81" i="1" s="1"/>
  <c r="D80" i="1"/>
  <c r="N80" i="1" s="1"/>
  <c r="D79" i="1"/>
  <c r="Q79" i="1" s="1"/>
  <c r="D78" i="1"/>
  <c r="G78" i="1" s="1"/>
  <c r="D77" i="1"/>
  <c r="D76" i="1"/>
  <c r="D75" i="1"/>
  <c r="E75" i="1" s="1"/>
  <c r="D74" i="1"/>
  <c r="P74" i="1" s="1"/>
  <c r="D73" i="1"/>
  <c r="E73" i="1" s="1"/>
  <c r="D72" i="1"/>
  <c r="P72" i="1" s="1"/>
  <c r="D71" i="1"/>
  <c r="Q71" i="1" s="1"/>
  <c r="D70" i="1"/>
  <c r="K70" i="1" s="1"/>
  <c r="D69" i="1"/>
  <c r="O69" i="1" s="1"/>
  <c r="D68" i="1"/>
  <c r="P68" i="1" s="1"/>
  <c r="D67" i="1"/>
  <c r="P67" i="1" s="1"/>
  <c r="L65" i="1"/>
  <c r="J65" i="1"/>
  <c r="H65" i="1"/>
  <c r="F65" i="1"/>
  <c r="D64" i="1"/>
  <c r="N64" i="1" s="1"/>
  <c r="D63" i="1"/>
  <c r="M63" i="1" s="1"/>
  <c r="D62" i="1"/>
  <c r="P62" i="1" s="1"/>
  <c r="D61" i="1"/>
  <c r="I61" i="1" s="1"/>
  <c r="D60" i="1"/>
  <c r="N60" i="1" s="1"/>
  <c r="D59" i="1"/>
  <c r="O59" i="1" s="1"/>
  <c r="D58" i="1"/>
  <c r="K58" i="1" s="1"/>
  <c r="D57" i="1"/>
  <c r="O57" i="1" s="1"/>
  <c r="D56" i="1"/>
  <c r="D55" i="1"/>
  <c r="R55" i="1" s="1"/>
  <c r="D54" i="1"/>
  <c r="M54" i="1" s="1"/>
  <c r="D53" i="1"/>
  <c r="P53" i="1" s="1"/>
  <c r="D52" i="1"/>
  <c r="I52" i="1" s="1"/>
  <c r="L50" i="1"/>
  <c r="J50" i="1"/>
  <c r="H50" i="1"/>
  <c r="F50" i="1"/>
  <c r="D49" i="1"/>
  <c r="D48" i="1"/>
  <c r="P48" i="1" s="1"/>
  <c r="D47" i="1"/>
  <c r="I47" i="1" s="1"/>
  <c r="D46" i="1"/>
  <c r="N46" i="1" s="1"/>
  <c r="D45" i="1"/>
  <c r="Q45" i="1" s="1"/>
  <c r="L43" i="1"/>
  <c r="J43" i="1"/>
  <c r="H43" i="1"/>
  <c r="F43" i="1"/>
  <c r="C43" i="1"/>
  <c r="D42" i="1"/>
  <c r="R42" i="1" s="1"/>
  <c r="D41" i="1"/>
  <c r="Q41" i="1" s="1"/>
  <c r="D40" i="1"/>
  <c r="R40" i="1" s="1"/>
  <c r="D39" i="1"/>
  <c r="R39" i="1" s="1"/>
  <c r="D38" i="1"/>
  <c r="M38" i="1" s="1"/>
  <c r="D37" i="1"/>
  <c r="Q37" i="1" s="1"/>
  <c r="L35" i="1"/>
  <c r="J35" i="1"/>
  <c r="H35" i="1"/>
  <c r="F35" i="1"/>
  <c r="C35" i="1"/>
  <c r="D34" i="1"/>
  <c r="I34" i="1" s="1"/>
  <c r="D33" i="1"/>
  <c r="N33" i="1" s="1"/>
  <c r="L31" i="1"/>
  <c r="J31" i="1"/>
  <c r="H31" i="1"/>
  <c r="F31" i="1"/>
  <c r="C31" i="1"/>
  <c r="D30" i="1"/>
  <c r="R30" i="1" s="1"/>
  <c r="D29" i="1"/>
  <c r="M29" i="1" s="1"/>
  <c r="D28" i="1"/>
  <c r="D27" i="1"/>
  <c r="N27" i="1" s="1"/>
  <c r="D26" i="1"/>
  <c r="P26" i="1" s="1"/>
  <c r="D25" i="1"/>
  <c r="P25" i="1" s="1"/>
  <c r="D24" i="1"/>
  <c r="Q24" i="1" s="1"/>
  <c r="L22" i="1"/>
  <c r="J22" i="1"/>
  <c r="H22" i="1"/>
  <c r="F22" i="1"/>
  <c r="C22" i="1"/>
  <c r="D21" i="1"/>
  <c r="P21" i="1" s="1"/>
  <c r="D20" i="1"/>
  <c r="I20" i="1" s="1"/>
  <c r="D19" i="1"/>
  <c r="N19" i="1" s="1"/>
  <c r="D18" i="1"/>
  <c r="K18" i="1" s="1"/>
  <c r="D17" i="1"/>
  <c r="K17" i="1" s="1"/>
  <c r="D16" i="1"/>
  <c r="O16" i="1" s="1"/>
  <c r="D15" i="1"/>
  <c r="P15" i="1" s="1"/>
  <c r="D14" i="1"/>
  <c r="M14" i="1" s="1"/>
  <c r="D13" i="1"/>
  <c r="P13" i="1" s="1"/>
  <c r="D12" i="1"/>
  <c r="I12" i="1" s="1"/>
  <c r="D11" i="1"/>
  <c r="N11" i="1" s="1"/>
  <c r="D10" i="1"/>
  <c r="O10" i="1" s="1"/>
  <c r="D9" i="1"/>
  <c r="K9" i="1" s="1"/>
  <c r="D8" i="1"/>
  <c r="O8" i="1" s="1"/>
  <c r="N58" i="1" l="1"/>
  <c r="O58" i="1"/>
  <c r="P58" i="1"/>
  <c r="Q105" i="1"/>
  <c r="O81" i="1"/>
  <c r="E58" i="1"/>
  <c r="P34" i="1"/>
  <c r="Q26" i="1"/>
  <c r="G58" i="1"/>
  <c r="G105" i="1"/>
  <c r="Q93" i="1"/>
  <c r="O53" i="1"/>
  <c r="M58" i="1"/>
  <c r="Q25" i="1"/>
  <c r="N26" i="1"/>
  <c r="O25" i="1"/>
  <c r="O26" i="1"/>
  <c r="I24" i="1"/>
  <c r="E26" i="1"/>
  <c r="E25" i="1"/>
  <c r="G26" i="1"/>
  <c r="K25" i="1"/>
  <c r="I26" i="1"/>
  <c r="R27" i="1"/>
  <c r="R26" i="1"/>
  <c r="M25" i="1"/>
  <c r="K26" i="1"/>
  <c r="K24" i="1"/>
  <c r="N25" i="1"/>
  <c r="M26" i="1"/>
  <c r="I108" i="1"/>
  <c r="M108" i="1"/>
  <c r="K108" i="1"/>
  <c r="R108" i="1"/>
  <c r="G108" i="1"/>
  <c r="N107" i="1"/>
  <c r="E107" i="1"/>
  <c r="I107" i="1"/>
  <c r="K107" i="1"/>
  <c r="M107" i="1"/>
  <c r="O107" i="1"/>
  <c r="Q107" i="1"/>
  <c r="E106" i="1"/>
  <c r="Q106" i="1"/>
  <c r="M92" i="1"/>
  <c r="O92" i="1"/>
  <c r="E93" i="1"/>
  <c r="R91" i="1"/>
  <c r="Q91" i="1"/>
  <c r="E91" i="1"/>
  <c r="G87" i="1"/>
  <c r="G91" i="1"/>
  <c r="I87" i="1"/>
  <c r="O91" i="1"/>
  <c r="M87" i="1"/>
  <c r="I93" i="1"/>
  <c r="G97" i="1"/>
  <c r="N102" i="1"/>
  <c r="K93" i="1"/>
  <c r="R99" i="1"/>
  <c r="P89" i="1"/>
  <c r="N94" i="1"/>
  <c r="I90" i="1"/>
  <c r="M93" i="1"/>
  <c r="R95" i="1"/>
  <c r="G99" i="1"/>
  <c r="K92" i="1"/>
  <c r="O93" i="1"/>
  <c r="Q100" i="1"/>
  <c r="E88" i="1"/>
  <c r="O94" i="1"/>
  <c r="R100" i="1"/>
  <c r="O102" i="1"/>
  <c r="K87" i="1"/>
  <c r="N88" i="1"/>
  <c r="G90" i="1"/>
  <c r="N92" i="1"/>
  <c r="Q94" i="1"/>
  <c r="E100" i="1"/>
  <c r="Q102" i="1"/>
  <c r="G100" i="1"/>
  <c r="N87" i="1"/>
  <c r="Q88" i="1"/>
  <c r="K90" i="1"/>
  <c r="R92" i="1"/>
  <c r="E94" i="1"/>
  <c r="E95" i="1"/>
  <c r="I97" i="1"/>
  <c r="K99" i="1"/>
  <c r="I100" i="1"/>
  <c r="E102" i="1"/>
  <c r="O87" i="1"/>
  <c r="R88" i="1"/>
  <c r="M90" i="1"/>
  <c r="R93" i="1"/>
  <c r="I94" i="1"/>
  <c r="G95" i="1"/>
  <c r="K97" i="1"/>
  <c r="M99" i="1"/>
  <c r="K100" i="1"/>
  <c r="I102" i="1"/>
  <c r="K94" i="1"/>
  <c r="I95" i="1"/>
  <c r="M97" i="1"/>
  <c r="N99" i="1"/>
  <c r="M100" i="1"/>
  <c r="K102" i="1"/>
  <c r="Q87" i="1"/>
  <c r="R90" i="1"/>
  <c r="E87" i="1"/>
  <c r="R87" i="1"/>
  <c r="G92" i="1"/>
  <c r="G93" i="1"/>
  <c r="M94" i="1"/>
  <c r="Q95" i="1"/>
  <c r="R97" i="1"/>
  <c r="O99" i="1"/>
  <c r="O100" i="1"/>
  <c r="M102" i="1"/>
  <c r="E82" i="1"/>
  <c r="N81" i="1"/>
  <c r="M73" i="1"/>
  <c r="K79" i="1"/>
  <c r="P73" i="1"/>
  <c r="M79" i="1"/>
  <c r="Q73" i="1"/>
  <c r="R79" i="1"/>
  <c r="G74" i="1"/>
  <c r="M78" i="1"/>
  <c r="I80" i="1"/>
  <c r="K82" i="1"/>
  <c r="I74" i="1"/>
  <c r="O78" i="1"/>
  <c r="K80" i="1"/>
  <c r="M82" i="1"/>
  <c r="N74" i="1"/>
  <c r="R78" i="1"/>
  <c r="R80" i="1"/>
  <c r="K73" i="1"/>
  <c r="O74" i="1"/>
  <c r="R67" i="1"/>
  <c r="G72" i="1"/>
  <c r="G67" i="1"/>
  <c r="E68" i="1"/>
  <c r="G70" i="1"/>
  <c r="I71" i="1"/>
  <c r="I72" i="1"/>
  <c r="N73" i="1"/>
  <c r="K74" i="1"/>
  <c r="Q75" i="1"/>
  <c r="P78" i="1"/>
  <c r="N79" i="1"/>
  <c r="O80" i="1"/>
  <c r="P81" i="1"/>
  <c r="N82" i="1"/>
  <c r="E67" i="1"/>
  <c r="G71" i="1"/>
  <c r="I67" i="1"/>
  <c r="I68" i="1"/>
  <c r="M70" i="1"/>
  <c r="K71" i="1"/>
  <c r="K72" i="1"/>
  <c r="O73" i="1"/>
  <c r="M74" i="1"/>
  <c r="Q78" i="1"/>
  <c r="O79" i="1"/>
  <c r="Q80" i="1"/>
  <c r="Q81" i="1"/>
  <c r="O82" i="1"/>
  <c r="E70" i="1"/>
  <c r="K67" i="1"/>
  <c r="N70" i="1"/>
  <c r="M71" i="1"/>
  <c r="O72" i="1"/>
  <c r="Q82" i="1"/>
  <c r="N67" i="1"/>
  <c r="O70" i="1"/>
  <c r="N71" i="1"/>
  <c r="Q72" i="1"/>
  <c r="R82" i="1"/>
  <c r="O67" i="1"/>
  <c r="E69" i="1"/>
  <c r="P70" i="1"/>
  <c r="O71" i="1"/>
  <c r="Q74" i="1"/>
  <c r="E78" i="1"/>
  <c r="G79" i="1"/>
  <c r="E80" i="1"/>
  <c r="E81" i="1"/>
  <c r="G82" i="1"/>
  <c r="N69" i="1"/>
  <c r="R70" i="1"/>
  <c r="R71" i="1"/>
  <c r="E74" i="1"/>
  <c r="R74" i="1"/>
  <c r="I79" i="1"/>
  <c r="G80" i="1"/>
  <c r="I82" i="1"/>
  <c r="P64" i="1"/>
  <c r="O64" i="1"/>
  <c r="I59" i="1"/>
  <c r="M62" i="1"/>
  <c r="K59" i="1"/>
  <c r="N62" i="1"/>
  <c r="N53" i="1"/>
  <c r="M59" i="1"/>
  <c r="R62" i="1"/>
  <c r="N59" i="1"/>
  <c r="P59" i="1"/>
  <c r="M52" i="1"/>
  <c r="G61" i="1"/>
  <c r="N52" i="1"/>
  <c r="R53" i="1"/>
  <c r="M61" i="1"/>
  <c r="O62" i="1"/>
  <c r="P61" i="1"/>
  <c r="R61" i="1"/>
  <c r="E53" i="1"/>
  <c r="I60" i="1"/>
  <c r="N63" i="1"/>
  <c r="K53" i="1"/>
  <c r="K60" i="1"/>
  <c r="E62" i="1"/>
  <c r="O63" i="1"/>
  <c r="O52" i="1"/>
  <c r="M53" i="1"/>
  <c r="M60" i="1"/>
  <c r="K62" i="1"/>
  <c r="Q52" i="1"/>
  <c r="N55" i="1"/>
  <c r="O60" i="1"/>
  <c r="E64" i="1"/>
  <c r="M55" i="1"/>
  <c r="Q53" i="1"/>
  <c r="P60" i="1"/>
  <c r="Q62" i="1"/>
  <c r="I64" i="1"/>
  <c r="I55" i="1"/>
  <c r="R60" i="1"/>
  <c r="K64" i="1"/>
  <c r="E52" i="1"/>
  <c r="G53" i="1"/>
  <c r="N57" i="1"/>
  <c r="R58" i="1"/>
  <c r="E60" i="1"/>
  <c r="G62" i="1"/>
  <c r="M64" i="1"/>
  <c r="K52" i="1"/>
  <c r="I53" i="1"/>
  <c r="N54" i="1"/>
  <c r="G60" i="1"/>
  <c r="E61" i="1"/>
  <c r="I62" i="1"/>
  <c r="I63" i="1"/>
  <c r="E46" i="1"/>
  <c r="K47" i="1"/>
  <c r="M47" i="1"/>
  <c r="E47" i="1"/>
  <c r="G45" i="1"/>
  <c r="I45" i="1"/>
  <c r="G48" i="1"/>
  <c r="I48" i="1"/>
  <c r="G46" i="1"/>
  <c r="K48" i="1"/>
  <c r="K45" i="1"/>
  <c r="K46" i="1"/>
  <c r="N47" i="1"/>
  <c r="M48" i="1"/>
  <c r="M45" i="1"/>
  <c r="O46" i="1"/>
  <c r="O47" i="1"/>
  <c r="N48" i="1"/>
  <c r="N45" i="1"/>
  <c r="Q46" i="1"/>
  <c r="Q47" i="1"/>
  <c r="O48" i="1"/>
  <c r="O45" i="1"/>
  <c r="R46" i="1"/>
  <c r="Q48" i="1"/>
  <c r="R45" i="1"/>
  <c r="E48" i="1"/>
  <c r="R48" i="1"/>
  <c r="E39" i="1"/>
  <c r="K41" i="1"/>
  <c r="M41" i="1"/>
  <c r="I39" i="1"/>
  <c r="O41" i="1"/>
  <c r="P39" i="1"/>
  <c r="R41" i="1"/>
  <c r="G41" i="1"/>
  <c r="Q39" i="1"/>
  <c r="N38" i="1"/>
  <c r="O37" i="1"/>
  <c r="P38" i="1"/>
  <c r="G40" i="1"/>
  <c r="N37" i="1"/>
  <c r="N40" i="1"/>
  <c r="N41" i="1"/>
  <c r="P40" i="1"/>
  <c r="I38" i="1"/>
  <c r="K38" i="1"/>
  <c r="I41" i="1"/>
  <c r="Q34" i="1"/>
  <c r="R34" i="1"/>
  <c r="J110" i="1"/>
  <c r="I33" i="1"/>
  <c r="K33" i="1"/>
  <c r="M33" i="1"/>
  <c r="P33" i="1"/>
  <c r="E34" i="1"/>
  <c r="O105" i="1"/>
  <c r="R105" i="1"/>
  <c r="E105" i="1"/>
  <c r="I105" i="1"/>
  <c r="K105" i="1"/>
  <c r="M105" i="1"/>
  <c r="G10" i="1"/>
  <c r="M15" i="1"/>
  <c r="G13" i="1"/>
  <c r="I13" i="1"/>
  <c r="I10" i="1"/>
  <c r="R13" i="1"/>
  <c r="K10" i="1"/>
  <c r="G11" i="1"/>
  <c r="E9" i="1"/>
  <c r="I11" i="1"/>
  <c r="K13" i="1"/>
  <c r="P16" i="1"/>
  <c r="K20" i="1"/>
  <c r="K11" i="1"/>
  <c r="O13" i="1"/>
  <c r="R16" i="1"/>
  <c r="M20" i="1"/>
  <c r="R12" i="1"/>
  <c r="N21" i="1"/>
  <c r="N18" i="1"/>
  <c r="O21" i="1"/>
  <c r="P10" i="1"/>
  <c r="E13" i="1"/>
  <c r="K15" i="1"/>
  <c r="P18" i="1"/>
  <c r="R9" i="1"/>
  <c r="K16" i="1"/>
  <c r="K21" i="1"/>
  <c r="Q13" i="1"/>
  <c r="I15" i="1"/>
  <c r="M16" i="1"/>
  <c r="O18" i="1"/>
  <c r="G20" i="1"/>
  <c r="M21" i="1"/>
  <c r="I9" i="1"/>
  <c r="G14" i="1"/>
  <c r="G19" i="1"/>
  <c r="Q21" i="1"/>
  <c r="N9" i="1"/>
  <c r="M10" i="1"/>
  <c r="K14" i="1"/>
  <c r="E16" i="1"/>
  <c r="K19" i="1"/>
  <c r="E21" i="1"/>
  <c r="R21" i="1"/>
  <c r="O9" i="1"/>
  <c r="N10" i="1"/>
  <c r="E12" i="1"/>
  <c r="M13" i="1"/>
  <c r="N14" i="1"/>
  <c r="G16" i="1"/>
  <c r="G18" i="1"/>
  <c r="M19" i="1"/>
  <c r="G21" i="1"/>
  <c r="P9" i="1"/>
  <c r="G12" i="1"/>
  <c r="N13" i="1"/>
  <c r="O14" i="1"/>
  <c r="I16" i="1"/>
  <c r="O19" i="1"/>
  <c r="I21" i="1"/>
  <c r="E17" i="1"/>
  <c r="R17" i="1"/>
  <c r="L110" i="1"/>
  <c r="E27" i="1"/>
  <c r="R28" i="1"/>
  <c r="G28" i="1"/>
  <c r="Q28" i="1"/>
  <c r="E28" i="1"/>
  <c r="E29" i="1"/>
  <c r="K30" i="1"/>
  <c r="I30" i="1"/>
  <c r="Q30" i="1"/>
  <c r="N42" i="1"/>
  <c r="M42" i="1"/>
  <c r="I42" i="1"/>
  <c r="M49" i="1"/>
  <c r="K49" i="1"/>
  <c r="I49" i="1"/>
  <c r="R49" i="1"/>
  <c r="G49" i="1"/>
  <c r="Q49" i="1"/>
  <c r="E49" i="1"/>
  <c r="O49" i="1"/>
  <c r="R56" i="1"/>
  <c r="O56" i="1"/>
  <c r="N56" i="1"/>
  <c r="M56" i="1"/>
  <c r="K56" i="1"/>
  <c r="I56" i="1"/>
  <c r="G56" i="1"/>
  <c r="Q56" i="1"/>
  <c r="E56" i="1"/>
  <c r="G8" i="1"/>
  <c r="Q9" i="1"/>
  <c r="M11" i="1"/>
  <c r="K12" i="1"/>
  <c r="P14" i="1"/>
  <c r="N15" i="1"/>
  <c r="G17" i="1"/>
  <c r="Q18" i="1"/>
  <c r="E18" i="1"/>
  <c r="R18" i="1"/>
  <c r="P19" i="1"/>
  <c r="N20" i="1"/>
  <c r="D22" i="1"/>
  <c r="E22" i="1" s="1"/>
  <c r="O24" i="1"/>
  <c r="G27" i="1"/>
  <c r="I28" i="1"/>
  <c r="G29" i="1"/>
  <c r="E30" i="1"/>
  <c r="O34" i="1"/>
  <c r="N34" i="1"/>
  <c r="K34" i="1"/>
  <c r="P37" i="1"/>
  <c r="O39" i="1"/>
  <c r="N39" i="1"/>
  <c r="K39" i="1"/>
  <c r="K40" i="1"/>
  <c r="I40" i="1"/>
  <c r="Q40" i="1"/>
  <c r="E40" i="1"/>
  <c r="E42" i="1"/>
  <c r="D43" i="1"/>
  <c r="E43" i="1" s="1"/>
  <c r="N49" i="1"/>
  <c r="P56" i="1"/>
  <c r="R29" i="1"/>
  <c r="I8" i="1"/>
  <c r="O11" i="1"/>
  <c r="M12" i="1"/>
  <c r="Q14" i="1"/>
  <c r="O15" i="1"/>
  <c r="I17" i="1"/>
  <c r="Q19" i="1"/>
  <c r="O20" i="1"/>
  <c r="P24" i="1"/>
  <c r="I27" i="1"/>
  <c r="K28" i="1"/>
  <c r="I29" i="1"/>
  <c r="G30" i="1"/>
  <c r="G42" i="1"/>
  <c r="D50" i="1"/>
  <c r="E50" i="1" s="1"/>
  <c r="P49" i="1"/>
  <c r="O77" i="1"/>
  <c r="N77" i="1"/>
  <c r="Q77" i="1"/>
  <c r="E77" i="1"/>
  <c r="R77" i="1"/>
  <c r="P77" i="1"/>
  <c r="M77" i="1"/>
  <c r="K77" i="1"/>
  <c r="I77" i="1"/>
  <c r="G77" i="1"/>
  <c r="E8" i="1"/>
  <c r="K8" i="1"/>
  <c r="G9" i="1"/>
  <c r="Q10" i="1"/>
  <c r="E10" i="1"/>
  <c r="R10" i="1"/>
  <c r="P11" i="1"/>
  <c r="N12" i="1"/>
  <c r="E14" i="1"/>
  <c r="R14" i="1"/>
  <c r="N16" i="1"/>
  <c r="M17" i="1"/>
  <c r="I18" i="1"/>
  <c r="E19" i="1"/>
  <c r="R19" i="1"/>
  <c r="P20" i="1"/>
  <c r="F110" i="1"/>
  <c r="M28" i="1"/>
  <c r="K29" i="1"/>
  <c r="M30" i="1"/>
  <c r="R33" i="1"/>
  <c r="G33" i="1"/>
  <c r="Q33" i="1"/>
  <c r="E33" i="1"/>
  <c r="D35" i="1"/>
  <c r="O33" i="1"/>
  <c r="G34" i="1"/>
  <c r="R38" i="1"/>
  <c r="G38" i="1"/>
  <c r="Q38" i="1"/>
  <c r="E38" i="1"/>
  <c r="O38" i="1"/>
  <c r="G39" i="1"/>
  <c r="M40" i="1"/>
  <c r="K42" i="1"/>
  <c r="Q17" i="1"/>
  <c r="M27" i="1"/>
  <c r="K27" i="1"/>
  <c r="M8" i="1"/>
  <c r="Q11" i="1"/>
  <c r="O12" i="1"/>
  <c r="R15" i="1"/>
  <c r="G15" i="1"/>
  <c r="Q15" i="1"/>
  <c r="N17" i="1"/>
  <c r="Q20" i="1"/>
  <c r="D31" i="1"/>
  <c r="N24" i="1"/>
  <c r="M24" i="1"/>
  <c r="R24" i="1"/>
  <c r="O27" i="1"/>
  <c r="N28" i="1"/>
  <c r="N30" i="1"/>
  <c r="M37" i="1"/>
  <c r="K37" i="1"/>
  <c r="R37" i="1"/>
  <c r="G37" i="1"/>
  <c r="O42" i="1"/>
  <c r="M83" i="1"/>
  <c r="K83" i="1"/>
  <c r="O83" i="1"/>
  <c r="R83" i="1"/>
  <c r="Q83" i="1"/>
  <c r="P83" i="1"/>
  <c r="N83" i="1"/>
  <c r="I83" i="1"/>
  <c r="G83" i="1"/>
  <c r="E83" i="1"/>
  <c r="O29" i="1"/>
  <c r="N29" i="1"/>
  <c r="N8" i="1"/>
  <c r="M9" i="1"/>
  <c r="E11" i="1"/>
  <c r="R11" i="1"/>
  <c r="P12" i="1"/>
  <c r="I14" i="1"/>
  <c r="E15" i="1"/>
  <c r="Q16" i="1"/>
  <c r="O17" i="1"/>
  <c r="M18" i="1"/>
  <c r="I19" i="1"/>
  <c r="E20" i="1"/>
  <c r="R20" i="1"/>
  <c r="E24" i="1"/>
  <c r="I25" i="1"/>
  <c r="R25" i="1"/>
  <c r="G25" i="1"/>
  <c r="P27" i="1"/>
  <c r="O28" i="1"/>
  <c r="P29" i="1"/>
  <c r="O30" i="1"/>
  <c r="M34" i="1"/>
  <c r="E37" i="1"/>
  <c r="M39" i="1"/>
  <c r="O40" i="1"/>
  <c r="P42" i="1"/>
  <c r="R84" i="1"/>
  <c r="G84" i="1"/>
  <c r="Q84" i="1"/>
  <c r="E84" i="1"/>
  <c r="K84" i="1"/>
  <c r="P84" i="1"/>
  <c r="O84" i="1"/>
  <c r="N84" i="1"/>
  <c r="M84" i="1"/>
  <c r="I84" i="1"/>
  <c r="Q8" i="1"/>
  <c r="R8" i="1"/>
  <c r="P8" i="1"/>
  <c r="Q12" i="1"/>
  <c r="P17" i="1"/>
  <c r="G24" i="1"/>
  <c r="Q27" i="1"/>
  <c r="P28" i="1"/>
  <c r="Q29" i="1"/>
  <c r="P30" i="1"/>
  <c r="I37" i="1"/>
  <c r="Q42" i="1"/>
  <c r="P46" i="1"/>
  <c r="O54" i="1"/>
  <c r="K55" i="1"/>
  <c r="P57" i="1"/>
  <c r="Q61" i="1"/>
  <c r="K63" i="1"/>
  <c r="R68" i="1"/>
  <c r="G68" i="1"/>
  <c r="Q68" i="1"/>
  <c r="P69" i="1"/>
  <c r="M75" i="1"/>
  <c r="K75" i="1"/>
  <c r="R75" i="1"/>
  <c r="I96" i="1"/>
  <c r="R96" i="1"/>
  <c r="G96" i="1"/>
  <c r="Q96" i="1"/>
  <c r="E96" i="1"/>
  <c r="M96" i="1"/>
  <c r="K96" i="1"/>
  <c r="K101" i="1"/>
  <c r="I101" i="1"/>
  <c r="R101" i="1"/>
  <c r="G101" i="1"/>
  <c r="N101" i="1"/>
  <c r="M101" i="1"/>
  <c r="P54" i="1"/>
  <c r="Q57" i="1"/>
  <c r="Q69" i="1"/>
  <c r="R76" i="1"/>
  <c r="G76" i="1"/>
  <c r="Q76" i="1"/>
  <c r="E76" i="1"/>
  <c r="K76" i="1"/>
  <c r="N96" i="1"/>
  <c r="E101" i="1"/>
  <c r="E54" i="1"/>
  <c r="Q54" i="1"/>
  <c r="E57" i="1"/>
  <c r="R57" i="1"/>
  <c r="D65" i="1"/>
  <c r="E65" i="1" s="1"/>
  <c r="R69" i="1"/>
  <c r="G75" i="1"/>
  <c r="I76" i="1"/>
  <c r="O96" i="1"/>
  <c r="M98" i="1"/>
  <c r="K98" i="1"/>
  <c r="I98" i="1"/>
  <c r="O98" i="1"/>
  <c r="N98" i="1"/>
  <c r="O101" i="1"/>
  <c r="I46" i="1"/>
  <c r="P47" i="1"/>
  <c r="P52" i="1"/>
  <c r="G54" i="1"/>
  <c r="R54" i="1"/>
  <c r="O55" i="1"/>
  <c r="G57" i="1"/>
  <c r="Q58" i="1"/>
  <c r="K61" i="1"/>
  <c r="P63" i="1"/>
  <c r="K68" i="1"/>
  <c r="G69" i="1"/>
  <c r="Q70" i="1"/>
  <c r="I75" i="1"/>
  <c r="M76" i="1"/>
  <c r="M88" i="1"/>
  <c r="K88" i="1"/>
  <c r="D103" i="1"/>
  <c r="O88" i="1"/>
  <c r="I89" i="1"/>
  <c r="R89" i="1"/>
  <c r="G89" i="1"/>
  <c r="Q89" i="1"/>
  <c r="E89" i="1"/>
  <c r="K89" i="1"/>
  <c r="P96" i="1"/>
  <c r="E98" i="1"/>
  <c r="P101" i="1"/>
  <c r="I54" i="1"/>
  <c r="P55" i="1"/>
  <c r="I57" i="1"/>
  <c r="Q63" i="1"/>
  <c r="M68" i="1"/>
  <c r="I69" i="1"/>
  <c r="N75" i="1"/>
  <c r="N76" i="1"/>
  <c r="G98" i="1"/>
  <c r="Q101" i="1"/>
  <c r="P41" i="1"/>
  <c r="P45" i="1"/>
  <c r="M46" i="1"/>
  <c r="G47" i="1"/>
  <c r="R47" i="1"/>
  <c r="G52" i="1"/>
  <c r="R52" i="1"/>
  <c r="K54" i="1"/>
  <c r="E55" i="1"/>
  <c r="Q55" i="1"/>
  <c r="K57" i="1"/>
  <c r="Q59" i="1"/>
  <c r="E59" i="1"/>
  <c r="R59" i="1"/>
  <c r="N61" i="1"/>
  <c r="E63" i="1"/>
  <c r="R63" i="1"/>
  <c r="N68" i="1"/>
  <c r="K69" i="1"/>
  <c r="N72" i="1"/>
  <c r="M72" i="1"/>
  <c r="R72" i="1"/>
  <c r="O75" i="1"/>
  <c r="O76" i="1"/>
  <c r="G88" i="1"/>
  <c r="N89" i="1"/>
  <c r="P98" i="1"/>
  <c r="H110" i="1"/>
  <c r="E41" i="1"/>
  <c r="E45" i="1"/>
  <c r="G55" i="1"/>
  <c r="M57" i="1"/>
  <c r="I58" i="1"/>
  <c r="G59" i="1"/>
  <c r="Q60" i="1"/>
  <c r="O61" i="1"/>
  <c r="G63" i="1"/>
  <c r="R64" i="1"/>
  <c r="G64" i="1"/>
  <c r="Q64" i="1"/>
  <c r="M67" i="1"/>
  <c r="D85" i="1"/>
  <c r="E85" i="1" s="1"/>
  <c r="Q67" i="1"/>
  <c r="O68" i="1"/>
  <c r="M69" i="1"/>
  <c r="I70" i="1"/>
  <c r="E72" i="1"/>
  <c r="I73" i="1"/>
  <c r="R73" i="1"/>
  <c r="G73" i="1"/>
  <c r="P75" i="1"/>
  <c r="P76" i="1"/>
  <c r="K78" i="1"/>
  <c r="I78" i="1"/>
  <c r="N78" i="1"/>
  <c r="I81" i="1"/>
  <c r="R81" i="1"/>
  <c r="G81" i="1"/>
  <c r="M81" i="1"/>
  <c r="I88" i="1"/>
  <c r="O89" i="1"/>
  <c r="M91" i="1"/>
  <c r="K91" i="1"/>
  <c r="I91" i="1"/>
  <c r="N91" i="1"/>
  <c r="Q98" i="1"/>
  <c r="P80" i="1"/>
  <c r="E90" i="1"/>
  <c r="Q90" i="1"/>
  <c r="I92" i="1"/>
  <c r="P93" i="1"/>
  <c r="G94" i="1"/>
  <c r="R94" i="1"/>
  <c r="O95" i="1"/>
  <c r="E97" i="1"/>
  <c r="Q97" i="1"/>
  <c r="I99" i="1"/>
  <c r="P100" i="1"/>
  <c r="G102" i="1"/>
  <c r="R102" i="1"/>
  <c r="P105" i="1"/>
  <c r="M106" i="1"/>
  <c r="G107" i="1"/>
  <c r="R107" i="1"/>
  <c r="E108" i="1"/>
  <c r="Q108" i="1"/>
  <c r="P95" i="1"/>
  <c r="N106" i="1"/>
  <c r="O106" i="1"/>
  <c r="P106" i="1"/>
  <c r="D109" i="1"/>
  <c r="P71" i="1"/>
  <c r="P79" i="1"/>
  <c r="M80" i="1"/>
  <c r="N90" i="1"/>
  <c r="P92" i="1"/>
  <c r="K95" i="1"/>
  <c r="N97" i="1"/>
  <c r="P99" i="1"/>
  <c r="G106" i="1"/>
  <c r="R106" i="1"/>
  <c r="N108" i="1"/>
  <c r="E71" i="1"/>
  <c r="E79" i="1"/>
  <c r="O90" i="1"/>
  <c r="E92" i="1"/>
  <c r="M95" i="1"/>
  <c r="O97" i="1"/>
  <c r="E99" i="1"/>
  <c r="I106" i="1"/>
  <c r="O108" i="1"/>
  <c r="Q85" i="1" l="1"/>
  <c r="I85" i="1"/>
  <c r="N85" i="1"/>
  <c r="M85" i="1"/>
  <c r="K85" i="1"/>
  <c r="P85" i="1"/>
  <c r="G85" i="1"/>
  <c r="O85" i="1"/>
  <c r="N43" i="1"/>
  <c r="M43" i="1"/>
  <c r="K43" i="1"/>
  <c r="P43" i="1"/>
  <c r="I43" i="1"/>
  <c r="G43" i="1"/>
  <c r="Q43" i="1"/>
  <c r="O43" i="1"/>
  <c r="Q103" i="1"/>
  <c r="I103" i="1"/>
  <c r="P103" i="1"/>
  <c r="O103" i="1"/>
  <c r="G103" i="1"/>
  <c r="K103" i="1"/>
  <c r="E103" i="1"/>
  <c r="N103" i="1"/>
  <c r="M103" i="1"/>
  <c r="O65" i="1"/>
  <c r="G65" i="1"/>
  <c r="I65" i="1"/>
  <c r="Q65" i="1"/>
  <c r="P65" i="1"/>
  <c r="N65" i="1"/>
  <c r="M65" i="1"/>
  <c r="K65" i="1"/>
  <c r="D110" i="1"/>
  <c r="E110" i="1" s="1"/>
  <c r="P22" i="1"/>
  <c r="O22" i="1"/>
  <c r="G22" i="1"/>
  <c r="I22" i="1"/>
  <c r="Q22" i="1"/>
  <c r="N22" i="1"/>
  <c r="K22" i="1"/>
  <c r="M22" i="1"/>
  <c r="P109" i="1"/>
  <c r="O109" i="1"/>
  <c r="G109" i="1"/>
  <c r="N109" i="1"/>
  <c r="K109" i="1"/>
  <c r="Q109" i="1"/>
  <c r="I109" i="1"/>
  <c r="M109" i="1"/>
  <c r="E109" i="1"/>
  <c r="O35" i="1"/>
  <c r="G35" i="1"/>
  <c r="N35" i="1"/>
  <c r="I35" i="1"/>
  <c r="K35" i="1"/>
  <c r="Q35" i="1"/>
  <c r="P35" i="1"/>
  <c r="E35" i="1"/>
  <c r="M35" i="1"/>
  <c r="M50" i="1"/>
  <c r="K50" i="1"/>
  <c r="Q50" i="1"/>
  <c r="I50" i="1"/>
  <c r="P50" i="1"/>
  <c r="O50" i="1"/>
  <c r="G50" i="1"/>
  <c r="N50" i="1"/>
  <c r="K31" i="1"/>
  <c r="Q31" i="1"/>
  <c r="I31" i="1"/>
  <c r="G31" i="1"/>
  <c r="P31" i="1"/>
  <c r="O31" i="1"/>
  <c r="E31" i="1"/>
  <c r="N31" i="1"/>
  <c r="M31" i="1"/>
  <c r="Q110" i="1" l="1"/>
  <c r="I110" i="1"/>
  <c r="P110" i="1"/>
  <c r="O110" i="1"/>
  <c r="G110" i="1"/>
  <c r="M110" i="1"/>
  <c r="K110" i="1"/>
  <c r="N110" i="1"/>
</calcChain>
</file>

<file path=xl/sharedStrings.xml><?xml version="1.0" encoding="utf-8"?>
<sst xmlns="http://schemas.openxmlformats.org/spreadsheetml/2006/main" count="338" uniqueCount="122">
  <si>
    <t>Анализ результатов диагностической проверочной работы по предмету: Алгебра и начала математического анализа в 10-х классах. Уровень изучения - Общеобразовательный</t>
  </si>
  <si>
    <t>2025 - 2026 учебный год</t>
  </si>
  <si>
    <t>№ п.п.</t>
  </si>
  <si>
    <t>Наименование ООО</t>
  </si>
  <si>
    <t>Кол-во обучающихся по списку</t>
  </si>
  <si>
    <t>Выполняли работу</t>
  </si>
  <si>
    <t>Выполнили ДПР на</t>
  </si>
  <si>
    <t>Успеваемость, %</t>
  </si>
  <si>
    <t>Качество знаний, %</t>
  </si>
  <si>
    <t>Средний балл</t>
  </si>
  <si>
    <t>СОУ, %</t>
  </si>
  <si>
    <t>Проверка корректного внесения отметок (Кол-во отметок должно быть ≤ кол-ву учащихся по списку)</t>
  </si>
  <si>
    <t>5</t>
  </si>
  <si>
    <t>4</t>
  </si>
  <si>
    <t>3</t>
  </si>
  <si>
    <t>2</t>
  </si>
  <si>
    <t>Кол-во</t>
  </si>
  <si>
    <t>%</t>
  </si>
  <si>
    <t>Бендеры</t>
  </si>
  <si>
    <t>МОУ «Бендерская гимназия №1»</t>
  </si>
  <si>
    <t>МОУ «Бендерская гимназия №2»</t>
  </si>
  <si>
    <t>МОУ «Бендерская гимназия №3 им. И.П. Котляревского»</t>
  </si>
  <si>
    <t>МОУ «Бендерская средняя общеобразовательная школа №11 им. Ю.А. Гагарина»</t>
  </si>
  <si>
    <t>МОУ «Бендерская средняя общеобразовательная школа №13»</t>
  </si>
  <si>
    <t>МОУ «Бендерская средняя общеобразовательная школа №14»</t>
  </si>
  <si>
    <t>МОУ «Бендерская средняя общеобразовательная школа №15»</t>
  </si>
  <si>
    <t>МОУ «Бендерская средняя общеобразовательная школа №16»</t>
  </si>
  <si>
    <t>МОУ «Бендерская средняя общеобразовательная школа №17»</t>
  </si>
  <si>
    <t>МОУ «Бендерская средняя общеобразовательная школа №18»</t>
  </si>
  <si>
    <t>МОУ «Бендерская средняя общеобразовательная школа №2»</t>
  </si>
  <si>
    <t>МОУ «Бендерская средняя общеобразовательная школа №20»</t>
  </si>
  <si>
    <t>МОУ «Бендерская средняя общеобразовательная школа №5»</t>
  </si>
  <si>
    <t>МОУ «Бендерский теоретический лицей им. Л.С. Берга»</t>
  </si>
  <si>
    <t>ИТОГО по Бендеры</t>
  </si>
  <si>
    <t>Григориополь</t>
  </si>
  <si>
    <t>МОУ «Буторская общеобразовательная средняя школа Григориопольского района»</t>
  </si>
  <si>
    <t>МОУ «Григориопольская общеобразовательная средняя школа №1 им. А. Нирши с лицейскими классами»</t>
  </si>
  <si>
    <t>МОУ «Григориопольская общеобразовательная средняя школа №2 им. А. Стоева с лицейскими классами»</t>
  </si>
  <si>
    <t>МОУ «Малаештская общеобразовательная средняя школа Григориопольского района»</t>
  </si>
  <si>
    <t>МОУ «Маякская общеобразовательная средняя школа им. С.К. Колесниченко Григориопольского района»</t>
  </si>
  <si>
    <t>МОУ «Русско-молдавская общеобразовательная средняя школа с.Красная Горка»</t>
  </si>
  <si>
    <t>МОУ «Тейская общеобразовательная средняя школа Григориопольского района»</t>
  </si>
  <si>
    <t>ИТОГО по Григориополь</t>
  </si>
  <si>
    <t>Днестровск</t>
  </si>
  <si>
    <t>МОУ «Днестровская средняя школа №1 имени Б.С.Паламарчука»</t>
  </si>
  <si>
    <t>МОУ «Днестровская средняя школа №2»</t>
  </si>
  <si>
    <t>ИТОГО по Днестровск</t>
  </si>
  <si>
    <t>Дубоссары</t>
  </si>
  <si>
    <t>МОУ «Дубоссарская гимназия №1»</t>
  </si>
  <si>
    <t>МОУ «Дубоссарская молдавская средняя общеобразовательная школа №3»</t>
  </si>
  <si>
    <t>МОУ «Дубоссарская русская средняя общеобразовательная школа №2»</t>
  </si>
  <si>
    <t>МОУ «Дубоссарская русская средняя общеобразовательная школа №4»</t>
  </si>
  <si>
    <t>МОУ «Дубоссарская русская средняя общеобразовательная школа №5»</t>
  </si>
  <si>
    <t>МОУ «Средняя общеобразовательная русско-молдавская школа №7» города Дубоссары</t>
  </si>
  <si>
    <t>ИТОГО по Дубоссары</t>
  </si>
  <si>
    <t>Каменка</t>
  </si>
  <si>
    <t>МОУ «Каменская общеобразовательная средняя школа №2 с гимназическими классами»</t>
  </si>
  <si>
    <t>МОУ «Каменская общеобразовательная средняя школа №3»</t>
  </si>
  <si>
    <t>МОУ «Катериновская общеобразовательная средняя школа имени А.С. Пушкина»</t>
  </si>
  <si>
    <t xml:space="preserve">МОУ «Общеобразовательная школа - детский сад с.Хрустовая»          </t>
  </si>
  <si>
    <t>МОУ «Рашковская общеобразовательная средняя школа - детский сад им. Героя Советского Союза Ф.И. Жарчинского»</t>
  </si>
  <si>
    <t>ИТОГО по Каменка</t>
  </si>
  <si>
    <t>Рыбница</t>
  </si>
  <si>
    <t>МОУ «Ержовская средняя общеобразовательная школа»</t>
  </si>
  <si>
    <t>МОУ «Журская молдавская средняя общеобразовательная школа»</t>
  </si>
  <si>
    <t>МОУ «Красненьская русская средняя общеобразовательная школа имени Т.Г. Шевченко»</t>
  </si>
  <si>
    <t>МОУ «Плотянская молдавская средняя общеобразовательная школа-детский сад имени П. Крученюка»</t>
  </si>
  <si>
    <t>МОУ «Попенкская русская средняя общеобразовательная школа»</t>
  </si>
  <si>
    <t>МОУ «Рыбницкая русская гимназия №1»</t>
  </si>
  <si>
    <t>МОУ «Рыбницкая русская средняя общеобразовательная школа №10 с гимназическими классами имени А.К. Белитченко»</t>
  </si>
  <si>
    <t>МОУ «Рыбницкая русская средняя общеобразовательная школа №11»</t>
  </si>
  <si>
    <t>МОУ «Рыбницкая русская средняя общеобразовательная школа №3»</t>
  </si>
  <si>
    <t>МОУ «Рыбницкая русская средняя общеобразовательная школа №6 с лицейскими классами»</t>
  </si>
  <si>
    <t>МОУ «Рыбницкая русско-молдавская средняя общеобразовательная школа №9»</t>
  </si>
  <si>
    <t>МОУ «Рыбницкая средняя школа №8»</t>
  </si>
  <si>
    <t>МОУ «Рыбницкая украинская средняя общеобразовательная школа №1 с гимназическими классами имени Леси Украинки»</t>
  </si>
  <si>
    <t>ИТОГО по Рыбница</t>
  </si>
  <si>
    <t>Слободзея</t>
  </si>
  <si>
    <t>МОУ «Ближнехуторская средняя общеобразовательная школа»</t>
  </si>
  <si>
    <t>МОУ «Глинойская средняя общеобразовательная школа»</t>
  </si>
  <si>
    <t>МОУ «Карагашская средняя общеобразовательная школа им. Я.С. Гросула»</t>
  </si>
  <si>
    <t>МОУ «Кицканская средняя общеобразовательная школа №1»</t>
  </si>
  <si>
    <t>МОУ «Кицканская средняя общеобразовательная школа №2»</t>
  </si>
  <si>
    <t>МОУ «Коротнянская русско-молдавская средняя общеобразовательная школа»</t>
  </si>
  <si>
    <t>МОУ «Краснянская средняя общеобразовательная школа»</t>
  </si>
  <si>
    <t>МОУ «Незавертайловская общеобразовательная школа – детский сад №1»</t>
  </si>
  <si>
    <t>МОУ «Парканская средняя общеобразовательная школа №1 им. А.Стоева»</t>
  </si>
  <si>
    <t>МОУ «Первомайская средняя общеобразовательная школа №1»</t>
  </si>
  <si>
    <t>МОУ «Слободзейская средняя общеобразовательная школа №1»</t>
  </si>
  <si>
    <t>МОУ «Слободзейская средняя общеобразовательная школа №2»</t>
  </si>
  <si>
    <t>МОУ «Слободзейский теоретический лицей-комплекс им. П.К. Спельник»</t>
  </si>
  <si>
    <t>МОУ «Суклейская русская средняя общеобразовательная школа»</t>
  </si>
  <si>
    <t>МОУ «Терновская русско-молдавская средняя общеобразовательная школа»</t>
  </si>
  <si>
    <t>МОУ «Фрунзенская средняя общеобразовательная школа»</t>
  </si>
  <si>
    <t>МОУ «Чобручская молдавская средняя общеобразовательная школа №2»</t>
  </si>
  <si>
    <t>МОУ «Чобручская средняя общеобразовательная школа №3»</t>
  </si>
  <si>
    <t>ИТОГО по Слободзея</t>
  </si>
  <si>
    <t>Тирасполь</t>
  </si>
  <si>
    <t>МОУ «Тираспольская гуманитарно - математическая гимназия»</t>
  </si>
  <si>
    <t>МОУ «Тираспольская средняя школа - комплекс №12</t>
  </si>
  <si>
    <t>МОУ «Тираспольская средняя школа №10»</t>
  </si>
  <si>
    <t>МОУ «Тираспольская средняя школа №11»</t>
  </si>
  <si>
    <t>МОУ «Тираспольская средняя школа №14»</t>
  </si>
  <si>
    <t>МОУ «Тираспольская средняя школа №15»</t>
  </si>
  <si>
    <t>МОУ «Тираспольская средняя школа №16»</t>
  </si>
  <si>
    <t>МОУ «Тираспольская средняя школа №18 с гимназическими классами»</t>
  </si>
  <si>
    <t>МОУ «Тираспольская средняя школа №2 имени А.С. Пушкина»</t>
  </si>
  <si>
    <t>МОУ «Тираспольская средняя школа №3 им. А.П. Чехова»</t>
  </si>
  <si>
    <t>МОУ «Тираспольская средняя школа №5»</t>
  </si>
  <si>
    <t xml:space="preserve">МОУ «Тираспольская средняя школа №7» </t>
  </si>
  <si>
    <t>МОУ «Тираспольская средняя школа №9 им. С.А. Крупко»</t>
  </si>
  <si>
    <t>МОУ «Тираспольская средняя школа-комплекс №8»</t>
  </si>
  <si>
    <t>МОУ «Тираспольский общеобразовательный теоретический лицей»</t>
  </si>
  <si>
    <t>МС (К) ОУ «Общеобразовательная школа детский сад №2»</t>
  </si>
  <si>
    <t>ИТОГО по Тирасполь</t>
  </si>
  <si>
    <t>ГОУ</t>
  </si>
  <si>
    <t>ГОУ «Парканская средняя общеобразовательная школа-интернат»</t>
  </si>
  <si>
    <t>ГОУ «Попенкская школа-интернат для детей-сирот и детей, оставшихся без попечения родителей»</t>
  </si>
  <si>
    <t>ГОУ «Республиканский кадетский корпус имени светлейшего князя Г.А. Потёмкина-Таврического» МВД ПМР</t>
  </si>
  <si>
    <t>ГОУ «Тираспольское Суворовское военное училище»</t>
  </si>
  <si>
    <t>ИТОГО по ГОУ</t>
  </si>
  <si>
    <t>ИТОГО по Республике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</si>
</sst>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ptos Narrow"/>
    </font>
    <font>
      <b/>
      <sz val="16"/>
      <color rgb="FF000000"/>
      <name val="Times New Roman"/>
    </font>
    <font>
      <b/>
      <sz val="12"/>
      <color rgb="FF000000"/>
      <name val="Times New Roman"/>
    </font>
    <font>
      <b/>
      <sz val="10"/>
      <color rgb="FF000000"/>
      <name val="Times New Roman"/>
    </font>
    <font>
      <sz val="12"/>
      <color rgb="FF000000"/>
      <name val="Times New Roman"/>
    </font>
    <font>
      <sz val="10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1" fontId="5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5"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10"/>
  <sheetViews>
    <sheetView tabSelected="1" zoomScale="90" zoomScaleNormal="90" workbookViewId="0">
      <selection activeCell="V6" sqref="V6"/>
    </sheetView>
  </sheetViews>
  <sheetFormatPr defaultRowHeight="14.4" x14ac:dyDescent="0.3"/>
  <cols>
    <col min="1" max="1" width="5" customWidth="1"/>
    <col min="2" max="2" width="45" customWidth="1"/>
    <col min="3" max="3" width="15" customWidth="1"/>
    <col min="14" max="14" width="16" customWidth="1"/>
    <col min="15" max="15" width="17" customWidth="1"/>
    <col min="16" max="17" width="12" customWidth="1"/>
    <col min="18" max="18" width="15" customWidth="1"/>
  </cols>
  <sheetData>
    <row r="2" spans="1:18" ht="48" customHeight="1" x14ac:dyDescent="0.3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  <c r="R2" s="13" t="s">
        <v>0</v>
      </c>
    </row>
    <row r="3" spans="1:18" ht="35.1" customHeight="1" x14ac:dyDescent="0.3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  <c r="L3" s="13" t="s">
        <v>1</v>
      </c>
      <c r="M3" s="13" t="s">
        <v>1</v>
      </c>
      <c r="N3" s="13" t="s">
        <v>1</v>
      </c>
      <c r="O3" s="13" t="s">
        <v>1</v>
      </c>
      <c r="P3" s="13" t="s">
        <v>1</v>
      </c>
      <c r="Q3" s="13" t="s">
        <v>1</v>
      </c>
      <c r="R3" s="13" t="s">
        <v>1</v>
      </c>
    </row>
    <row r="4" spans="1:18" x14ac:dyDescent="0.3">
      <c r="A4" s="14" t="s">
        <v>2</v>
      </c>
      <c r="B4" s="14" t="s">
        <v>3</v>
      </c>
      <c r="C4" s="14" t="s">
        <v>4</v>
      </c>
      <c r="D4" s="14" t="s">
        <v>5</v>
      </c>
      <c r="E4" s="14" t="s">
        <v>5</v>
      </c>
      <c r="F4" s="14" t="s">
        <v>6</v>
      </c>
      <c r="G4" s="14" t="s">
        <v>6</v>
      </c>
      <c r="H4" s="14" t="s">
        <v>6</v>
      </c>
      <c r="I4" s="14" t="s">
        <v>6</v>
      </c>
      <c r="J4" s="14" t="s">
        <v>6</v>
      </c>
      <c r="K4" s="14" t="s">
        <v>6</v>
      </c>
      <c r="L4" s="14" t="s">
        <v>6</v>
      </c>
      <c r="M4" s="14" t="s">
        <v>6</v>
      </c>
      <c r="N4" s="14" t="s">
        <v>7</v>
      </c>
      <c r="O4" s="14" t="s">
        <v>8</v>
      </c>
      <c r="P4" s="14" t="s">
        <v>9</v>
      </c>
      <c r="Q4" s="14" t="s">
        <v>10</v>
      </c>
      <c r="R4" s="15" t="s">
        <v>11</v>
      </c>
    </row>
    <row r="5" spans="1:18" x14ac:dyDescent="0.3">
      <c r="A5" s="14" t="s">
        <v>2</v>
      </c>
      <c r="B5" s="14" t="s">
        <v>3</v>
      </c>
      <c r="C5" s="14" t="s">
        <v>4</v>
      </c>
      <c r="D5" s="14" t="s">
        <v>5</v>
      </c>
      <c r="E5" s="14" t="s">
        <v>5</v>
      </c>
      <c r="F5" s="14" t="s">
        <v>12</v>
      </c>
      <c r="G5" s="14" t="s">
        <v>12</v>
      </c>
      <c r="H5" s="14" t="s">
        <v>13</v>
      </c>
      <c r="I5" s="14" t="s">
        <v>13</v>
      </c>
      <c r="J5" s="14" t="s">
        <v>14</v>
      </c>
      <c r="K5" s="14" t="s">
        <v>14</v>
      </c>
      <c r="L5" s="14" t="s">
        <v>15</v>
      </c>
      <c r="M5" s="14" t="s">
        <v>15</v>
      </c>
      <c r="N5" s="14" t="s">
        <v>7</v>
      </c>
      <c r="O5" s="14" t="s">
        <v>8</v>
      </c>
      <c r="P5" s="14" t="s">
        <v>9</v>
      </c>
      <c r="Q5" s="14" t="s">
        <v>10</v>
      </c>
      <c r="R5" s="15" t="s">
        <v>11</v>
      </c>
    </row>
    <row r="6" spans="1:18" ht="15.6" x14ac:dyDescent="0.3">
      <c r="A6" s="14" t="s">
        <v>2</v>
      </c>
      <c r="B6" s="14" t="s">
        <v>3</v>
      </c>
      <c r="C6" s="14" t="s">
        <v>4</v>
      </c>
      <c r="D6" s="1" t="s">
        <v>16</v>
      </c>
      <c r="E6" s="1" t="s">
        <v>17</v>
      </c>
      <c r="F6" s="1" t="s">
        <v>16</v>
      </c>
      <c r="G6" s="1" t="s">
        <v>17</v>
      </c>
      <c r="H6" s="1" t="s">
        <v>16</v>
      </c>
      <c r="I6" s="1" t="s">
        <v>17</v>
      </c>
      <c r="J6" s="1" t="s">
        <v>16</v>
      </c>
      <c r="K6" s="1" t="s">
        <v>17</v>
      </c>
      <c r="L6" s="1" t="s">
        <v>16</v>
      </c>
      <c r="M6" s="1" t="s">
        <v>17</v>
      </c>
      <c r="N6" s="14" t="s">
        <v>7</v>
      </c>
      <c r="O6" s="14" t="s">
        <v>8</v>
      </c>
      <c r="P6" s="14" t="s">
        <v>9</v>
      </c>
      <c r="Q6" s="14" t="s">
        <v>10</v>
      </c>
      <c r="R6" s="15" t="s">
        <v>11</v>
      </c>
    </row>
    <row r="7" spans="1:18" x14ac:dyDescent="0.3">
      <c r="A7" s="11" t="s">
        <v>18</v>
      </c>
      <c r="B7" s="11" t="s">
        <v>18</v>
      </c>
      <c r="C7" s="11" t="s">
        <v>18</v>
      </c>
      <c r="D7" s="11" t="s">
        <v>18</v>
      </c>
      <c r="E7" s="11" t="s">
        <v>18</v>
      </c>
      <c r="F7" s="11" t="s">
        <v>18</v>
      </c>
      <c r="G7" s="11" t="s">
        <v>18</v>
      </c>
      <c r="H7" s="11" t="s">
        <v>18</v>
      </c>
      <c r="I7" s="11" t="s">
        <v>18</v>
      </c>
      <c r="J7" s="11" t="s">
        <v>18</v>
      </c>
      <c r="K7" s="11" t="s">
        <v>18</v>
      </c>
      <c r="L7" s="11" t="s">
        <v>18</v>
      </c>
      <c r="M7" s="11" t="s">
        <v>18</v>
      </c>
      <c r="N7" s="11" t="s">
        <v>18</v>
      </c>
      <c r="O7" s="11" t="s">
        <v>18</v>
      </c>
      <c r="P7" s="11" t="s">
        <v>18</v>
      </c>
      <c r="Q7" s="11" t="s">
        <v>18</v>
      </c>
    </row>
    <row r="8" spans="1:18" ht="15.6" x14ac:dyDescent="0.3">
      <c r="A8" s="2">
        <v>1</v>
      </c>
      <c r="B8" s="3" t="s">
        <v>19</v>
      </c>
      <c r="C8" s="9">
        <v>29</v>
      </c>
      <c r="D8" s="4">
        <f t="shared" ref="D8:D21" si="0">F8+H8+J8+L8</f>
        <v>26</v>
      </c>
      <c r="E8" s="5">
        <f t="shared" ref="E8:E22" si="1">100/C8*D8</f>
        <v>89.655172413793096</v>
      </c>
      <c r="F8" s="9">
        <v>18</v>
      </c>
      <c r="G8" s="5">
        <f t="shared" ref="G8:G22" si="2">100/D8*F8</f>
        <v>69.230769230769226</v>
      </c>
      <c r="H8" s="9">
        <v>7</v>
      </c>
      <c r="I8" s="5">
        <f t="shared" ref="I8:I22" si="3">100/D8*H8</f>
        <v>26.923076923076923</v>
      </c>
      <c r="J8" s="9">
        <v>1</v>
      </c>
      <c r="K8" s="5">
        <f t="shared" ref="K8:K22" si="4">100/D8*J8</f>
        <v>3.8461538461538463</v>
      </c>
      <c r="L8" s="9">
        <v>0</v>
      </c>
      <c r="M8" s="5">
        <f t="shared" ref="M8:M22" si="5">100/D8*L8</f>
        <v>0</v>
      </c>
      <c r="N8" s="6">
        <f t="shared" ref="N8:N22" si="6">100/D8*(F8+H8+J8)</f>
        <v>100</v>
      </c>
      <c r="O8" s="6">
        <f t="shared" ref="O8:O22" si="7">100/D8*(F8+H8)</f>
        <v>96.15384615384616</v>
      </c>
      <c r="P8" s="6">
        <f t="shared" ref="P8:P22" si="8">100/D8*(5*F8+4*H8+3*J8+2*L8)/100</f>
        <v>4.6538461538461542</v>
      </c>
      <c r="Q8" s="6">
        <f t="shared" ref="Q8:Q22" si="9">100/D8*(1*F8+0.64*H8+0.36*J8+0.16*L8)</f>
        <v>87.846153846153854</v>
      </c>
      <c r="R8" s="10" t="str">
        <f t="shared" ref="R8:R21" si="10">IF(C8&lt;D8,"Введено не верное количество отметок","Допустимо")</f>
        <v>Допустимо</v>
      </c>
    </row>
    <row r="9" spans="1:18" ht="15.6" x14ac:dyDescent="0.3">
      <c r="A9" s="2">
        <v>2</v>
      </c>
      <c r="B9" s="3" t="s">
        <v>20</v>
      </c>
      <c r="C9" s="9">
        <v>50</v>
      </c>
      <c r="D9" s="4">
        <f t="shared" si="0"/>
        <v>46</v>
      </c>
      <c r="E9" s="5">
        <f t="shared" si="1"/>
        <v>92</v>
      </c>
      <c r="F9" s="9">
        <v>23</v>
      </c>
      <c r="G9" s="5">
        <f t="shared" si="2"/>
        <v>50</v>
      </c>
      <c r="H9" s="9">
        <v>14</v>
      </c>
      <c r="I9" s="5">
        <f t="shared" si="3"/>
        <v>30.434782608695649</v>
      </c>
      <c r="J9" s="9">
        <v>9</v>
      </c>
      <c r="K9" s="5">
        <f t="shared" si="4"/>
        <v>19.565217391304348</v>
      </c>
      <c r="L9" s="9">
        <v>0</v>
      </c>
      <c r="M9" s="5">
        <f t="shared" si="5"/>
        <v>0</v>
      </c>
      <c r="N9" s="6">
        <f t="shared" si="6"/>
        <v>100</v>
      </c>
      <c r="O9" s="6">
        <f t="shared" si="7"/>
        <v>80.434782608695642</v>
      </c>
      <c r="P9" s="6">
        <f t="shared" si="8"/>
        <v>4.3043478260869561</v>
      </c>
      <c r="Q9" s="6">
        <f t="shared" si="9"/>
        <v>76.521739130434781</v>
      </c>
      <c r="R9" s="10" t="str">
        <f t="shared" si="10"/>
        <v>Допустимо</v>
      </c>
    </row>
    <row r="10" spans="1:18" ht="31.2" x14ac:dyDescent="0.3">
      <c r="A10" s="2">
        <v>3</v>
      </c>
      <c r="B10" s="3" t="s">
        <v>21</v>
      </c>
      <c r="C10" s="9">
        <v>8</v>
      </c>
      <c r="D10" s="4">
        <f t="shared" si="0"/>
        <v>6</v>
      </c>
      <c r="E10" s="5">
        <f t="shared" si="1"/>
        <v>75</v>
      </c>
      <c r="F10" s="9">
        <v>3</v>
      </c>
      <c r="G10" s="5">
        <f t="shared" si="2"/>
        <v>50</v>
      </c>
      <c r="H10" s="9">
        <v>0</v>
      </c>
      <c r="I10" s="5">
        <f t="shared" si="3"/>
        <v>0</v>
      </c>
      <c r="J10" s="9">
        <v>3</v>
      </c>
      <c r="K10" s="5">
        <f t="shared" si="4"/>
        <v>50</v>
      </c>
      <c r="L10" s="9">
        <v>0</v>
      </c>
      <c r="M10" s="5">
        <f t="shared" si="5"/>
        <v>0</v>
      </c>
      <c r="N10" s="6">
        <f t="shared" si="6"/>
        <v>100</v>
      </c>
      <c r="O10" s="6">
        <f t="shared" si="7"/>
        <v>50</v>
      </c>
      <c r="P10" s="6">
        <f t="shared" si="8"/>
        <v>4</v>
      </c>
      <c r="Q10" s="6">
        <f t="shared" si="9"/>
        <v>68</v>
      </c>
      <c r="R10" s="10" t="str">
        <f t="shared" si="10"/>
        <v>Допустимо</v>
      </c>
    </row>
    <row r="11" spans="1:18" ht="46.8" x14ac:dyDescent="0.3">
      <c r="A11" s="2">
        <v>4</v>
      </c>
      <c r="B11" s="3" t="s">
        <v>22</v>
      </c>
      <c r="C11" s="9">
        <v>19</v>
      </c>
      <c r="D11" s="4">
        <f t="shared" si="0"/>
        <v>16</v>
      </c>
      <c r="E11" s="5">
        <f t="shared" si="1"/>
        <v>84.21052631578948</v>
      </c>
      <c r="F11" s="9">
        <v>7</v>
      </c>
      <c r="G11" s="5">
        <f t="shared" si="2"/>
        <v>43.75</v>
      </c>
      <c r="H11" s="9">
        <v>7</v>
      </c>
      <c r="I11" s="5">
        <f t="shared" si="3"/>
        <v>43.75</v>
      </c>
      <c r="J11" s="9">
        <v>1</v>
      </c>
      <c r="K11" s="5">
        <f t="shared" si="4"/>
        <v>6.25</v>
      </c>
      <c r="L11" s="9">
        <v>1</v>
      </c>
      <c r="M11" s="5">
        <f t="shared" si="5"/>
        <v>6.25</v>
      </c>
      <c r="N11" s="6">
        <f t="shared" si="6"/>
        <v>93.75</v>
      </c>
      <c r="O11" s="6">
        <f t="shared" si="7"/>
        <v>87.5</v>
      </c>
      <c r="P11" s="6">
        <f t="shared" si="8"/>
        <v>4.25</v>
      </c>
      <c r="Q11" s="6">
        <f t="shared" si="9"/>
        <v>75</v>
      </c>
      <c r="R11" s="10" t="str">
        <f t="shared" si="10"/>
        <v>Допустимо</v>
      </c>
    </row>
    <row r="12" spans="1:18" ht="31.2" x14ac:dyDescent="0.3">
      <c r="A12" s="2">
        <v>5</v>
      </c>
      <c r="B12" s="3" t="s">
        <v>23</v>
      </c>
      <c r="C12" s="9">
        <v>23</v>
      </c>
      <c r="D12" s="4">
        <f t="shared" si="0"/>
        <v>19</v>
      </c>
      <c r="E12" s="5">
        <f t="shared" si="1"/>
        <v>82.608695652173907</v>
      </c>
      <c r="F12" s="9">
        <v>2</v>
      </c>
      <c r="G12" s="5">
        <f t="shared" si="2"/>
        <v>10.526315789473685</v>
      </c>
      <c r="H12" s="9">
        <v>6</v>
      </c>
      <c r="I12" s="5">
        <f t="shared" si="3"/>
        <v>31.578947368421055</v>
      </c>
      <c r="J12" s="9">
        <v>11</v>
      </c>
      <c r="K12" s="5">
        <f t="shared" si="4"/>
        <v>57.894736842105267</v>
      </c>
      <c r="L12" s="9">
        <v>0</v>
      </c>
      <c r="M12" s="5">
        <f t="shared" si="5"/>
        <v>0</v>
      </c>
      <c r="N12" s="6">
        <f t="shared" si="6"/>
        <v>100</v>
      </c>
      <c r="O12" s="6">
        <f t="shared" si="7"/>
        <v>42.10526315789474</v>
      </c>
      <c r="P12" s="6">
        <f t="shared" si="8"/>
        <v>3.5263157894736845</v>
      </c>
      <c r="Q12" s="6">
        <f t="shared" si="9"/>
        <v>51.578947368421062</v>
      </c>
      <c r="R12" s="10" t="str">
        <f t="shared" si="10"/>
        <v>Допустимо</v>
      </c>
    </row>
    <row r="13" spans="1:18" ht="31.2" x14ac:dyDescent="0.3">
      <c r="A13" s="2">
        <v>6</v>
      </c>
      <c r="B13" s="3" t="s">
        <v>24</v>
      </c>
      <c r="C13" s="9">
        <v>12</v>
      </c>
      <c r="D13" s="4">
        <f t="shared" si="0"/>
        <v>10</v>
      </c>
      <c r="E13" s="5">
        <f t="shared" si="1"/>
        <v>83.333333333333343</v>
      </c>
      <c r="F13" s="9">
        <v>1</v>
      </c>
      <c r="G13" s="5">
        <f t="shared" si="2"/>
        <v>10</v>
      </c>
      <c r="H13" s="9">
        <v>2</v>
      </c>
      <c r="I13" s="5">
        <f t="shared" si="3"/>
        <v>20</v>
      </c>
      <c r="J13" s="9">
        <v>6</v>
      </c>
      <c r="K13" s="5">
        <f t="shared" si="4"/>
        <v>60</v>
      </c>
      <c r="L13" s="9">
        <v>1</v>
      </c>
      <c r="M13" s="5">
        <f t="shared" si="5"/>
        <v>10</v>
      </c>
      <c r="N13" s="6">
        <f t="shared" si="6"/>
        <v>90</v>
      </c>
      <c r="O13" s="6">
        <f t="shared" si="7"/>
        <v>30</v>
      </c>
      <c r="P13" s="6">
        <f t="shared" si="8"/>
        <v>3.3</v>
      </c>
      <c r="Q13" s="6">
        <f t="shared" si="9"/>
        <v>46.000000000000007</v>
      </c>
      <c r="R13" s="10" t="str">
        <f t="shared" si="10"/>
        <v>Допустимо</v>
      </c>
    </row>
    <row r="14" spans="1:18" ht="31.2" x14ac:dyDescent="0.3">
      <c r="A14" s="2">
        <v>7</v>
      </c>
      <c r="B14" s="3" t="s">
        <v>25</v>
      </c>
      <c r="C14" s="9">
        <v>35</v>
      </c>
      <c r="D14" s="4">
        <f t="shared" si="0"/>
        <v>31</v>
      </c>
      <c r="E14" s="5">
        <f t="shared" si="1"/>
        <v>88.571428571428569</v>
      </c>
      <c r="F14" s="9">
        <v>2</v>
      </c>
      <c r="G14" s="5">
        <f t="shared" si="2"/>
        <v>6.4516129032258061</v>
      </c>
      <c r="H14" s="9">
        <v>10</v>
      </c>
      <c r="I14" s="5">
        <f t="shared" si="3"/>
        <v>32.258064516129032</v>
      </c>
      <c r="J14" s="9">
        <v>16</v>
      </c>
      <c r="K14" s="5">
        <f t="shared" si="4"/>
        <v>51.612903225806448</v>
      </c>
      <c r="L14" s="9">
        <v>3</v>
      </c>
      <c r="M14" s="5">
        <f t="shared" si="5"/>
        <v>9.6774193548387082</v>
      </c>
      <c r="N14" s="6">
        <f t="shared" si="6"/>
        <v>90.322580645161281</v>
      </c>
      <c r="O14" s="6">
        <f t="shared" si="7"/>
        <v>38.709677419354833</v>
      </c>
      <c r="P14" s="6">
        <f t="shared" si="8"/>
        <v>3.354838709677419</v>
      </c>
      <c r="Q14" s="6">
        <f t="shared" si="9"/>
        <v>47.225806451612904</v>
      </c>
      <c r="R14" s="10" t="str">
        <f t="shared" si="10"/>
        <v>Допустимо</v>
      </c>
    </row>
    <row r="15" spans="1:18" ht="31.2" x14ac:dyDescent="0.3">
      <c r="A15" s="2">
        <v>8</v>
      </c>
      <c r="B15" s="3" t="s">
        <v>26</v>
      </c>
      <c r="C15" s="9">
        <v>24</v>
      </c>
      <c r="D15" s="4">
        <f t="shared" si="0"/>
        <v>20</v>
      </c>
      <c r="E15" s="5">
        <f t="shared" si="1"/>
        <v>83.333333333333343</v>
      </c>
      <c r="F15" s="9">
        <v>5</v>
      </c>
      <c r="G15" s="5">
        <f t="shared" si="2"/>
        <v>25</v>
      </c>
      <c r="H15" s="9">
        <v>3</v>
      </c>
      <c r="I15" s="5">
        <f t="shared" si="3"/>
        <v>15</v>
      </c>
      <c r="J15" s="9">
        <v>9</v>
      </c>
      <c r="K15" s="5">
        <f t="shared" si="4"/>
        <v>45</v>
      </c>
      <c r="L15" s="9">
        <v>3</v>
      </c>
      <c r="M15" s="5">
        <f t="shared" si="5"/>
        <v>15</v>
      </c>
      <c r="N15" s="6">
        <f t="shared" si="6"/>
        <v>85</v>
      </c>
      <c r="O15" s="6">
        <f t="shared" si="7"/>
        <v>40</v>
      </c>
      <c r="P15" s="6">
        <f t="shared" si="8"/>
        <v>3.5</v>
      </c>
      <c r="Q15" s="6">
        <f t="shared" si="9"/>
        <v>53.2</v>
      </c>
      <c r="R15" s="10" t="str">
        <f t="shared" si="10"/>
        <v>Допустимо</v>
      </c>
    </row>
    <row r="16" spans="1:18" ht="31.2" x14ac:dyDescent="0.3">
      <c r="A16" s="2">
        <v>9</v>
      </c>
      <c r="B16" s="3" t="s">
        <v>27</v>
      </c>
      <c r="C16" s="9">
        <v>17</v>
      </c>
      <c r="D16" s="4">
        <f t="shared" si="0"/>
        <v>16</v>
      </c>
      <c r="E16" s="5">
        <f t="shared" si="1"/>
        <v>94.117647058823536</v>
      </c>
      <c r="F16" s="9">
        <v>2</v>
      </c>
      <c r="G16" s="5">
        <f t="shared" si="2"/>
        <v>12.5</v>
      </c>
      <c r="H16" s="9">
        <v>4</v>
      </c>
      <c r="I16" s="5">
        <f t="shared" si="3"/>
        <v>25</v>
      </c>
      <c r="J16" s="9">
        <v>10</v>
      </c>
      <c r="K16" s="5">
        <f t="shared" si="4"/>
        <v>62.5</v>
      </c>
      <c r="L16" s="9">
        <v>0</v>
      </c>
      <c r="M16" s="5">
        <f t="shared" si="5"/>
        <v>0</v>
      </c>
      <c r="N16" s="6">
        <f t="shared" si="6"/>
        <v>100</v>
      </c>
      <c r="O16" s="6">
        <f t="shared" si="7"/>
        <v>37.5</v>
      </c>
      <c r="P16" s="6">
        <f t="shared" si="8"/>
        <v>3.5</v>
      </c>
      <c r="Q16" s="6">
        <f t="shared" si="9"/>
        <v>51</v>
      </c>
      <c r="R16" s="10" t="str">
        <f t="shared" si="10"/>
        <v>Допустимо</v>
      </c>
    </row>
    <row r="17" spans="1:18" ht="31.2" x14ac:dyDescent="0.3">
      <c r="A17" s="2">
        <v>10</v>
      </c>
      <c r="B17" s="3" t="s">
        <v>28</v>
      </c>
      <c r="C17" s="9">
        <v>26</v>
      </c>
      <c r="D17" s="4">
        <f t="shared" si="0"/>
        <v>26</v>
      </c>
      <c r="E17" s="5">
        <f t="shared" si="1"/>
        <v>100</v>
      </c>
      <c r="F17" s="9">
        <v>7</v>
      </c>
      <c r="G17" s="5">
        <f t="shared" si="2"/>
        <v>26.923076923076923</v>
      </c>
      <c r="H17" s="9">
        <v>10</v>
      </c>
      <c r="I17" s="5">
        <f t="shared" si="3"/>
        <v>38.46153846153846</v>
      </c>
      <c r="J17" s="9">
        <v>8</v>
      </c>
      <c r="K17" s="5">
        <f t="shared" si="4"/>
        <v>30.76923076923077</v>
      </c>
      <c r="L17" s="9">
        <v>1</v>
      </c>
      <c r="M17" s="5">
        <f t="shared" si="5"/>
        <v>3.8461538461538463</v>
      </c>
      <c r="N17" s="6">
        <f t="shared" si="6"/>
        <v>96.15384615384616</v>
      </c>
      <c r="O17" s="6">
        <f t="shared" si="7"/>
        <v>65.384615384615387</v>
      </c>
      <c r="P17" s="6">
        <f t="shared" si="8"/>
        <v>3.8846153846153846</v>
      </c>
      <c r="Q17" s="6">
        <f t="shared" si="9"/>
        <v>63.230769230769241</v>
      </c>
      <c r="R17" s="10" t="str">
        <f t="shared" si="10"/>
        <v>Допустимо</v>
      </c>
    </row>
    <row r="18" spans="1:18" ht="31.2" x14ac:dyDescent="0.3">
      <c r="A18" s="2">
        <v>11</v>
      </c>
      <c r="B18" s="3" t="s">
        <v>29</v>
      </c>
      <c r="C18" s="9">
        <v>43</v>
      </c>
      <c r="D18" s="4">
        <f t="shared" si="0"/>
        <v>39</v>
      </c>
      <c r="E18" s="5">
        <f t="shared" si="1"/>
        <v>90.697674418604663</v>
      </c>
      <c r="F18" s="9">
        <v>4</v>
      </c>
      <c r="G18" s="5">
        <f t="shared" si="2"/>
        <v>10.256410256410257</v>
      </c>
      <c r="H18" s="9">
        <v>22</v>
      </c>
      <c r="I18" s="5">
        <f t="shared" si="3"/>
        <v>56.410256410256416</v>
      </c>
      <c r="J18" s="9">
        <v>11</v>
      </c>
      <c r="K18" s="5">
        <f t="shared" si="4"/>
        <v>28.205128205128208</v>
      </c>
      <c r="L18" s="9">
        <v>2</v>
      </c>
      <c r="M18" s="5">
        <f t="shared" si="5"/>
        <v>5.1282051282051286</v>
      </c>
      <c r="N18" s="6">
        <f t="shared" si="6"/>
        <v>94.871794871794876</v>
      </c>
      <c r="O18" s="6">
        <f t="shared" si="7"/>
        <v>66.666666666666671</v>
      </c>
      <c r="P18" s="6">
        <f t="shared" si="8"/>
        <v>3.7179487179487181</v>
      </c>
      <c r="Q18" s="6">
        <f t="shared" si="9"/>
        <v>57.333333333333336</v>
      </c>
      <c r="R18" s="10" t="str">
        <f t="shared" si="10"/>
        <v>Допустимо</v>
      </c>
    </row>
    <row r="19" spans="1:18" ht="31.2" x14ac:dyDescent="0.3">
      <c r="A19" s="2">
        <v>12</v>
      </c>
      <c r="B19" s="3" t="s">
        <v>30</v>
      </c>
      <c r="C19" s="9">
        <v>7</v>
      </c>
      <c r="D19" s="4">
        <f t="shared" si="0"/>
        <v>6</v>
      </c>
      <c r="E19" s="5">
        <f t="shared" si="1"/>
        <v>85.714285714285722</v>
      </c>
      <c r="F19" s="9">
        <v>2</v>
      </c>
      <c r="G19" s="5">
        <f t="shared" si="2"/>
        <v>33.333333333333336</v>
      </c>
      <c r="H19" s="9">
        <v>0</v>
      </c>
      <c r="I19" s="5">
        <f t="shared" si="3"/>
        <v>0</v>
      </c>
      <c r="J19" s="9">
        <v>3</v>
      </c>
      <c r="K19" s="5">
        <f t="shared" si="4"/>
        <v>50</v>
      </c>
      <c r="L19" s="9">
        <v>1</v>
      </c>
      <c r="M19" s="5">
        <f t="shared" si="5"/>
        <v>16.666666666666668</v>
      </c>
      <c r="N19" s="6">
        <f t="shared" si="6"/>
        <v>83.333333333333343</v>
      </c>
      <c r="O19" s="6">
        <f t="shared" si="7"/>
        <v>33.333333333333336</v>
      </c>
      <c r="P19" s="6">
        <f t="shared" si="8"/>
        <v>3.5</v>
      </c>
      <c r="Q19" s="6">
        <f t="shared" si="9"/>
        <v>54.000000000000007</v>
      </c>
      <c r="R19" s="10" t="str">
        <f t="shared" si="10"/>
        <v>Допустимо</v>
      </c>
    </row>
    <row r="20" spans="1:18" ht="31.2" x14ac:dyDescent="0.3">
      <c r="A20" s="2">
        <v>13</v>
      </c>
      <c r="B20" s="3" t="s">
        <v>31</v>
      </c>
      <c r="C20" s="9">
        <v>13</v>
      </c>
      <c r="D20" s="4">
        <f t="shared" si="0"/>
        <v>10</v>
      </c>
      <c r="E20" s="5">
        <f t="shared" si="1"/>
        <v>76.92307692307692</v>
      </c>
      <c r="F20" s="9">
        <v>1</v>
      </c>
      <c r="G20" s="5">
        <f t="shared" si="2"/>
        <v>10</v>
      </c>
      <c r="H20" s="9">
        <v>2</v>
      </c>
      <c r="I20" s="5">
        <f t="shared" si="3"/>
        <v>20</v>
      </c>
      <c r="J20" s="9">
        <v>6</v>
      </c>
      <c r="K20" s="5">
        <f t="shared" si="4"/>
        <v>60</v>
      </c>
      <c r="L20" s="9">
        <v>1</v>
      </c>
      <c r="M20" s="5">
        <f t="shared" si="5"/>
        <v>10</v>
      </c>
      <c r="N20" s="6">
        <f t="shared" si="6"/>
        <v>90</v>
      </c>
      <c r="O20" s="6">
        <f t="shared" si="7"/>
        <v>30</v>
      </c>
      <c r="P20" s="6">
        <f t="shared" si="8"/>
        <v>3.3</v>
      </c>
      <c r="Q20" s="6">
        <f t="shared" si="9"/>
        <v>46.000000000000007</v>
      </c>
      <c r="R20" s="10" t="str">
        <f t="shared" si="10"/>
        <v>Допустимо</v>
      </c>
    </row>
    <row r="21" spans="1:18" ht="31.2" x14ac:dyDescent="0.3">
      <c r="A21" s="2">
        <v>14</v>
      </c>
      <c r="B21" s="3" t="s">
        <v>32</v>
      </c>
      <c r="C21" s="9">
        <v>36</v>
      </c>
      <c r="D21" s="4">
        <f t="shared" si="0"/>
        <v>36</v>
      </c>
      <c r="E21" s="5">
        <f t="shared" si="1"/>
        <v>100</v>
      </c>
      <c r="F21" s="9">
        <v>15</v>
      </c>
      <c r="G21" s="5">
        <f t="shared" si="2"/>
        <v>41.666666666666664</v>
      </c>
      <c r="H21" s="9">
        <v>19</v>
      </c>
      <c r="I21" s="5">
        <f t="shared" si="3"/>
        <v>52.777777777777779</v>
      </c>
      <c r="J21" s="9">
        <v>2</v>
      </c>
      <c r="K21" s="5">
        <f t="shared" si="4"/>
        <v>5.5555555555555554</v>
      </c>
      <c r="L21" s="9">
        <v>0</v>
      </c>
      <c r="M21" s="5">
        <f t="shared" si="5"/>
        <v>0</v>
      </c>
      <c r="N21" s="6">
        <f t="shared" si="6"/>
        <v>100</v>
      </c>
      <c r="O21" s="6">
        <f t="shared" si="7"/>
        <v>94.444444444444443</v>
      </c>
      <c r="P21" s="6">
        <f t="shared" si="8"/>
        <v>4.3611111111111107</v>
      </c>
      <c r="Q21" s="6">
        <f t="shared" si="9"/>
        <v>77.444444444444443</v>
      </c>
      <c r="R21" s="10" t="str">
        <f t="shared" si="10"/>
        <v>Допустимо</v>
      </c>
    </row>
    <row r="22" spans="1:18" ht="15.6" x14ac:dyDescent="0.3">
      <c r="A22" s="7"/>
      <c r="B22" s="1" t="s">
        <v>33</v>
      </c>
      <c r="C22" s="8">
        <f>SUM(C8:C21)</f>
        <v>342</v>
      </c>
      <c r="D22" s="8">
        <f>SUM(D8:D21)</f>
        <v>307</v>
      </c>
      <c r="E22" s="6">
        <f t="shared" si="1"/>
        <v>89.766081871345023</v>
      </c>
      <c r="F22" s="8">
        <f>SUM(F8:F21)</f>
        <v>92</v>
      </c>
      <c r="G22" s="6">
        <f t="shared" si="2"/>
        <v>29.967426710097719</v>
      </c>
      <c r="H22" s="8">
        <f>SUM(H8:H21)</f>
        <v>106</v>
      </c>
      <c r="I22" s="6">
        <f t="shared" si="3"/>
        <v>34.527687296416936</v>
      </c>
      <c r="J22" s="8">
        <f>SUM(J8:J21)</f>
        <v>96</v>
      </c>
      <c r="K22" s="6">
        <f t="shared" si="4"/>
        <v>31.270358306188925</v>
      </c>
      <c r="L22" s="8">
        <f>SUM(L8:L21)</f>
        <v>13</v>
      </c>
      <c r="M22" s="6">
        <f t="shared" si="5"/>
        <v>4.234527687296417</v>
      </c>
      <c r="N22" s="6">
        <f t="shared" si="6"/>
        <v>95.765472312703579</v>
      </c>
      <c r="O22" s="6">
        <f t="shared" si="7"/>
        <v>64.495114006514655</v>
      </c>
      <c r="P22" s="6">
        <f t="shared" si="8"/>
        <v>3.9022801302931596</v>
      </c>
      <c r="Q22" s="6">
        <f t="shared" si="9"/>
        <v>64</v>
      </c>
    </row>
    <row r="23" spans="1:18" x14ac:dyDescent="0.3">
      <c r="A23" s="11" t="s">
        <v>34</v>
      </c>
      <c r="B23" s="11" t="s">
        <v>34</v>
      </c>
      <c r="C23" s="12" t="s">
        <v>34</v>
      </c>
      <c r="D23" s="11" t="s">
        <v>34</v>
      </c>
      <c r="E23" s="11" t="s">
        <v>34</v>
      </c>
      <c r="F23" s="12" t="s">
        <v>34</v>
      </c>
      <c r="G23" s="11" t="s">
        <v>34</v>
      </c>
      <c r="H23" s="12" t="s">
        <v>34</v>
      </c>
      <c r="I23" s="11" t="s">
        <v>34</v>
      </c>
      <c r="J23" s="12" t="s">
        <v>34</v>
      </c>
      <c r="K23" s="11" t="s">
        <v>34</v>
      </c>
      <c r="L23" s="12" t="s">
        <v>34</v>
      </c>
      <c r="M23" s="11" t="s">
        <v>34</v>
      </c>
      <c r="N23" s="11" t="s">
        <v>34</v>
      </c>
      <c r="O23" s="11" t="s">
        <v>34</v>
      </c>
      <c r="P23" s="11" t="s">
        <v>34</v>
      </c>
      <c r="Q23" s="11" t="s">
        <v>34</v>
      </c>
    </row>
    <row r="24" spans="1:18" ht="31.2" x14ac:dyDescent="0.3">
      <c r="A24" s="2">
        <v>15</v>
      </c>
      <c r="B24" s="3" t="s">
        <v>35</v>
      </c>
      <c r="C24" s="9">
        <v>12</v>
      </c>
      <c r="D24" s="4">
        <f t="shared" ref="D24:D30" si="11">F24+H24+J24+L24</f>
        <v>12</v>
      </c>
      <c r="E24" s="5">
        <f t="shared" ref="E24:E31" si="12">100/C24*D24</f>
        <v>100</v>
      </c>
      <c r="F24" s="9">
        <v>1</v>
      </c>
      <c r="G24" s="5">
        <f t="shared" ref="G24:G31" si="13">100/D24*F24</f>
        <v>8.3333333333333339</v>
      </c>
      <c r="H24" s="9">
        <v>3</v>
      </c>
      <c r="I24" s="5">
        <f t="shared" ref="I24:I31" si="14">100/D24*H24</f>
        <v>25</v>
      </c>
      <c r="J24" s="9">
        <v>5</v>
      </c>
      <c r="K24" s="5">
        <f t="shared" ref="K24:K31" si="15">100/D24*J24</f>
        <v>41.666666666666671</v>
      </c>
      <c r="L24" s="9">
        <v>3</v>
      </c>
      <c r="M24" s="5">
        <f t="shared" ref="M24:M31" si="16">100/D24*L24</f>
        <v>25</v>
      </c>
      <c r="N24" s="6">
        <f t="shared" ref="N24:N31" si="17">100/D24*(F24+H24+J24)</f>
        <v>75</v>
      </c>
      <c r="O24" s="6">
        <f t="shared" ref="O24:O31" si="18">100/D24*(F24+H24)</f>
        <v>33.333333333333336</v>
      </c>
      <c r="P24" s="6">
        <f t="shared" ref="P24:P31" si="19">100/D24*(5*F24+4*H24+3*J24+2*L24)/100</f>
        <v>3.166666666666667</v>
      </c>
      <c r="Q24" s="6">
        <f t="shared" ref="Q24:Q31" si="20">100/D24*(1*F24+0.64*H24+0.36*J24+0.16*L24)</f>
        <v>43.333333333333329</v>
      </c>
      <c r="R24" s="10" t="str">
        <f t="shared" ref="R24:R30" si="21">IF(C24&lt;D24,"Введено не верное количество отметок","Допустимо")</f>
        <v>Допустимо</v>
      </c>
    </row>
    <row r="25" spans="1:18" ht="46.8" x14ac:dyDescent="0.3">
      <c r="A25" s="2">
        <v>16</v>
      </c>
      <c r="B25" s="3" t="s">
        <v>36</v>
      </c>
      <c r="C25" s="9">
        <v>9</v>
      </c>
      <c r="D25" s="4">
        <f t="shared" si="11"/>
        <v>7</v>
      </c>
      <c r="E25" s="5">
        <f t="shared" si="12"/>
        <v>77.777777777777771</v>
      </c>
      <c r="F25" s="9">
        <v>0</v>
      </c>
      <c r="G25" s="5">
        <f t="shared" si="13"/>
        <v>0</v>
      </c>
      <c r="H25" s="9">
        <v>3</v>
      </c>
      <c r="I25" s="5">
        <f t="shared" si="14"/>
        <v>42.857142857142861</v>
      </c>
      <c r="J25" s="9">
        <v>4</v>
      </c>
      <c r="K25" s="5">
        <f t="shared" si="15"/>
        <v>57.142857142857146</v>
      </c>
      <c r="L25" s="9">
        <v>0</v>
      </c>
      <c r="M25" s="5">
        <f t="shared" si="16"/>
        <v>0</v>
      </c>
      <c r="N25" s="6">
        <f t="shared" si="17"/>
        <v>100</v>
      </c>
      <c r="O25" s="6">
        <f t="shared" si="18"/>
        <v>42.857142857142861</v>
      </c>
      <c r="P25" s="6">
        <f t="shared" si="19"/>
        <v>3.4285714285714288</v>
      </c>
      <c r="Q25" s="6">
        <f t="shared" si="20"/>
        <v>48</v>
      </c>
      <c r="R25" s="10" t="str">
        <f t="shared" si="21"/>
        <v>Допустимо</v>
      </c>
    </row>
    <row r="26" spans="1:18" ht="46.8" x14ac:dyDescent="0.3">
      <c r="A26" s="2">
        <v>17</v>
      </c>
      <c r="B26" s="3" t="s">
        <v>37</v>
      </c>
      <c r="C26" s="9">
        <v>30</v>
      </c>
      <c r="D26" s="4">
        <f t="shared" si="11"/>
        <v>29</v>
      </c>
      <c r="E26" s="5">
        <f t="shared" si="12"/>
        <v>96.666666666666671</v>
      </c>
      <c r="F26" s="9">
        <v>3</v>
      </c>
      <c r="G26" s="5">
        <f t="shared" si="13"/>
        <v>10.344827586206897</v>
      </c>
      <c r="H26" s="9">
        <v>11</v>
      </c>
      <c r="I26" s="5">
        <f t="shared" si="14"/>
        <v>37.931034482758619</v>
      </c>
      <c r="J26" s="9">
        <v>15</v>
      </c>
      <c r="K26" s="5">
        <f t="shared" si="15"/>
        <v>51.724137931034477</v>
      </c>
      <c r="L26" s="9">
        <v>0</v>
      </c>
      <c r="M26" s="5">
        <f t="shared" si="16"/>
        <v>0</v>
      </c>
      <c r="N26" s="6">
        <f t="shared" si="17"/>
        <v>100</v>
      </c>
      <c r="O26" s="6">
        <f t="shared" si="18"/>
        <v>48.275862068965516</v>
      </c>
      <c r="P26" s="6">
        <f t="shared" si="19"/>
        <v>3.5862068965517238</v>
      </c>
      <c r="Q26" s="6">
        <f t="shared" si="20"/>
        <v>53.241379310344819</v>
      </c>
      <c r="R26" s="10" t="str">
        <f t="shared" si="21"/>
        <v>Допустимо</v>
      </c>
    </row>
    <row r="27" spans="1:18" ht="31.2" x14ac:dyDescent="0.3">
      <c r="A27" s="2">
        <v>18</v>
      </c>
      <c r="B27" s="3" t="s">
        <v>38</v>
      </c>
      <c r="C27" s="9">
        <v>4</v>
      </c>
      <c r="D27" s="4">
        <f t="shared" si="11"/>
        <v>4</v>
      </c>
      <c r="E27" s="5">
        <f t="shared" si="12"/>
        <v>100</v>
      </c>
      <c r="F27" s="9">
        <v>1</v>
      </c>
      <c r="G27" s="5">
        <f t="shared" si="13"/>
        <v>25</v>
      </c>
      <c r="H27" s="9">
        <v>2</v>
      </c>
      <c r="I27" s="5">
        <f t="shared" si="14"/>
        <v>50</v>
      </c>
      <c r="J27" s="9">
        <v>1</v>
      </c>
      <c r="K27" s="5">
        <f t="shared" si="15"/>
        <v>25</v>
      </c>
      <c r="L27" s="9">
        <v>0</v>
      </c>
      <c r="M27" s="5">
        <f t="shared" si="16"/>
        <v>0</v>
      </c>
      <c r="N27" s="6">
        <f t="shared" si="17"/>
        <v>100</v>
      </c>
      <c r="O27" s="6">
        <f t="shared" si="18"/>
        <v>75</v>
      </c>
      <c r="P27" s="6">
        <f t="shared" si="19"/>
        <v>4</v>
      </c>
      <c r="Q27" s="6">
        <f t="shared" si="20"/>
        <v>66</v>
      </c>
      <c r="R27" s="10" t="str">
        <f t="shared" si="21"/>
        <v>Допустимо</v>
      </c>
    </row>
    <row r="28" spans="1:18" ht="46.8" x14ac:dyDescent="0.3">
      <c r="A28" s="2">
        <v>19</v>
      </c>
      <c r="B28" s="3" t="s">
        <v>39</v>
      </c>
      <c r="C28" s="9">
        <v>9</v>
      </c>
      <c r="D28" s="4">
        <f t="shared" si="11"/>
        <v>8</v>
      </c>
      <c r="E28" s="5">
        <f t="shared" si="12"/>
        <v>88.888888888888886</v>
      </c>
      <c r="F28" s="9">
        <v>2</v>
      </c>
      <c r="G28" s="5">
        <f t="shared" si="13"/>
        <v>25</v>
      </c>
      <c r="H28" s="9">
        <v>3</v>
      </c>
      <c r="I28" s="5">
        <f t="shared" si="14"/>
        <v>37.5</v>
      </c>
      <c r="J28" s="9">
        <v>3</v>
      </c>
      <c r="K28" s="5">
        <f t="shared" si="15"/>
        <v>37.5</v>
      </c>
      <c r="L28" s="9">
        <v>0</v>
      </c>
      <c r="M28" s="5">
        <f t="shared" si="16"/>
        <v>0</v>
      </c>
      <c r="N28" s="6">
        <f t="shared" si="17"/>
        <v>100</v>
      </c>
      <c r="O28" s="6">
        <f t="shared" si="18"/>
        <v>62.5</v>
      </c>
      <c r="P28" s="6">
        <f t="shared" si="19"/>
        <v>3.875</v>
      </c>
      <c r="Q28" s="6">
        <f t="shared" si="20"/>
        <v>62.5</v>
      </c>
      <c r="R28" s="10" t="str">
        <f t="shared" si="21"/>
        <v>Допустимо</v>
      </c>
    </row>
    <row r="29" spans="1:18" ht="46.8" x14ac:dyDescent="0.3">
      <c r="A29" s="2">
        <v>20</v>
      </c>
      <c r="B29" s="3" t="s">
        <v>40</v>
      </c>
      <c r="C29" s="9">
        <v>15</v>
      </c>
      <c r="D29" s="4">
        <f t="shared" si="11"/>
        <v>15</v>
      </c>
      <c r="E29" s="5">
        <f t="shared" si="12"/>
        <v>100</v>
      </c>
      <c r="F29" s="9">
        <v>3</v>
      </c>
      <c r="G29" s="5">
        <f t="shared" si="13"/>
        <v>20</v>
      </c>
      <c r="H29" s="9">
        <v>5</v>
      </c>
      <c r="I29" s="5">
        <f t="shared" si="14"/>
        <v>33.333333333333336</v>
      </c>
      <c r="J29" s="9">
        <v>7</v>
      </c>
      <c r="K29" s="5">
        <f t="shared" si="15"/>
        <v>46.666666666666671</v>
      </c>
      <c r="L29" s="9">
        <v>0</v>
      </c>
      <c r="M29" s="5">
        <f t="shared" si="16"/>
        <v>0</v>
      </c>
      <c r="N29" s="6">
        <f t="shared" si="17"/>
        <v>100</v>
      </c>
      <c r="O29" s="6">
        <f t="shared" si="18"/>
        <v>53.333333333333336</v>
      </c>
      <c r="P29" s="6">
        <f t="shared" si="19"/>
        <v>3.7333333333333338</v>
      </c>
      <c r="Q29" s="6">
        <f t="shared" si="20"/>
        <v>58.13333333333334</v>
      </c>
      <c r="R29" s="10" t="str">
        <f t="shared" si="21"/>
        <v>Допустимо</v>
      </c>
    </row>
    <row r="30" spans="1:18" ht="31.2" x14ac:dyDescent="0.3">
      <c r="A30" s="2">
        <v>21</v>
      </c>
      <c r="B30" s="3" t="s">
        <v>41</v>
      </c>
      <c r="C30" s="9">
        <v>16</v>
      </c>
      <c r="D30" s="4">
        <f t="shared" si="11"/>
        <v>16</v>
      </c>
      <c r="E30" s="5">
        <f t="shared" si="12"/>
        <v>100</v>
      </c>
      <c r="F30" s="9">
        <v>4</v>
      </c>
      <c r="G30" s="5">
        <f t="shared" si="13"/>
        <v>25</v>
      </c>
      <c r="H30" s="9">
        <v>5</v>
      </c>
      <c r="I30" s="5">
        <f t="shared" si="14"/>
        <v>31.25</v>
      </c>
      <c r="J30" s="9">
        <v>7</v>
      </c>
      <c r="K30" s="5">
        <f t="shared" si="15"/>
        <v>43.75</v>
      </c>
      <c r="L30" s="9">
        <v>0</v>
      </c>
      <c r="M30" s="5">
        <f t="shared" si="16"/>
        <v>0</v>
      </c>
      <c r="N30" s="6">
        <f t="shared" si="17"/>
        <v>100</v>
      </c>
      <c r="O30" s="6">
        <f t="shared" si="18"/>
        <v>56.25</v>
      </c>
      <c r="P30" s="6">
        <f t="shared" si="19"/>
        <v>3.8125</v>
      </c>
      <c r="Q30" s="6">
        <f t="shared" si="20"/>
        <v>60.750000000000007</v>
      </c>
      <c r="R30" s="10" t="str">
        <f t="shared" si="21"/>
        <v>Допустимо</v>
      </c>
    </row>
    <row r="31" spans="1:18" ht="15.6" x14ac:dyDescent="0.3">
      <c r="A31" s="7"/>
      <c r="B31" s="1" t="s">
        <v>42</v>
      </c>
      <c r="C31" s="8">
        <f>SUM(C24:C30)</f>
        <v>95</v>
      </c>
      <c r="D31" s="8">
        <f>SUM(D24:D30)</f>
        <v>91</v>
      </c>
      <c r="E31" s="6">
        <f t="shared" si="12"/>
        <v>95.78947368421052</v>
      </c>
      <c r="F31" s="8">
        <f>SUM(F24:F30)</f>
        <v>14</v>
      </c>
      <c r="G31" s="6">
        <f t="shared" si="13"/>
        <v>15.384615384615387</v>
      </c>
      <c r="H31" s="8">
        <f>SUM(H24:H30)</f>
        <v>32</v>
      </c>
      <c r="I31" s="6">
        <f t="shared" si="14"/>
        <v>35.164835164835168</v>
      </c>
      <c r="J31" s="8">
        <f>SUM(J24:J30)</f>
        <v>42</v>
      </c>
      <c r="K31" s="6">
        <f t="shared" si="15"/>
        <v>46.15384615384616</v>
      </c>
      <c r="L31" s="8">
        <f>SUM(L24:L30)</f>
        <v>3</v>
      </c>
      <c r="M31" s="6">
        <f t="shared" si="16"/>
        <v>3.296703296703297</v>
      </c>
      <c r="N31" s="6">
        <f t="shared" si="17"/>
        <v>96.703296703296715</v>
      </c>
      <c r="O31" s="6">
        <f t="shared" si="18"/>
        <v>50.549450549450555</v>
      </c>
      <c r="P31" s="6">
        <f t="shared" si="19"/>
        <v>3.6263736263736268</v>
      </c>
      <c r="Q31" s="6">
        <f t="shared" si="20"/>
        <v>55.032967032967036</v>
      </c>
    </row>
    <row r="32" spans="1:18" x14ac:dyDescent="0.3">
      <c r="A32" s="11" t="s">
        <v>43</v>
      </c>
      <c r="B32" s="11" t="s">
        <v>43</v>
      </c>
      <c r="C32" s="12" t="s">
        <v>43</v>
      </c>
      <c r="D32" s="11" t="s">
        <v>43</v>
      </c>
      <c r="E32" s="11" t="s">
        <v>43</v>
      </c>
      <c r="F32" s="12" t="s">
        <v>43</v>
      </c>
      <c r="G32" s="11" t="s">
        <v>43</v>
      </c>
      <c r="H32" s="12" t="s">
        <v>43</v>
      </c>
      <c r="I32" s="11" t="s">
        <v>43</v>
      </c>
      <c r="J32" s="12" t="s">
        <v>43</v>
      </c>
      <c r="K32" s="11" t="s">
        <v>43</v>
      </c>
      <c r="L32" s="12" t="s">
        <v>43</v>
      </c>
      <c r="M32" s="11" t="s">
        <v>43</v>
      </c>
      <c r="N32" s="11" t="s">
        <v>43</v>
      </c>
      <c r="O32" s="11" t="s">
        <v>43</v>
      </c>
      <c r="P32" s="11" t="s">
        <v>43</v>
      </c>
      <c r="Q32" s="11" t="s">
        <v>43</v>
      </c>
    </row>
    <row r="33" spans="1:18" ht="31.2" x14ac:dyDescent="0.3">
      <c r="A33" s="2">
        <v>22</v>
      </c>
      <c r="B33" s="3" t="s">
        <v>44</v>
      </c>
      <c r="C33" s="9">
        <v>38</v>
      </c>
      <c r="D33" s="4">
        <f>F33+H33+J33+L33</f>
        <v>32</v>
      </c>
      <c r="E33" s="5">
        <f>100/C33*D33</f>
        <v>84.21052631578948</v>
      </c>
      <c r="F33" s="9">
        <v>5</v>
      </c>
      <c r="G33" s="5">
        <f>100/D33*F33</f>
        <v>15.625</v>
      </c>
      <c r="H33" s="9">
        <v>10</v>
      </c>
      <c r="I33" s="5">
        <f>100/D33*H33</f>
        <v>31.25</v>
      </c>
      <c r="J33" s="9">
        <v>17</v>
      </c>
      <c r="K33" s="5">
        <f>100/D33*J33</f>
        <v>53.125</v>
      </c>
      <c r="L33" s="9">
        <v>0</v>
      </c>
      <c r="M33" s="5">
        <f>100/D33*L33</f>
        <v>0</v>
      </c>
      <c r="N33" s="6">
        <f>100/D33*(F33+H33+J33)</f>
        <v>100</v>
      </c>
      <c r="O33" s="6">
        <f>100/D33*(F33+H33)</f>
        <v>46.875</v>
      </c>
      <c r="P33" s="6">
        <f>100/D33*(5*F33+4*H33+3*J33+2*L33)/100</f>
        <v>3.625</v>
      </c>
      <c r="Q33" s="6">
        <f>100/D33*(1*F33+0.64*H33+0.36*J33+0.16*L33)</f>
        <v>54.75</v>
      </c>
      <c r="R33" s="10" t="str">
        <f>IF(C33&lt;D33,"Введено не верное количество отметок","Допустимо")</f>
        <v>Допустимо</v>
      </c>
    </row>
    <row r="34" spans="1:18" ht="15.6" x14ac:dyDescent="0.3">
      <c r="A34" s="2">
        <v>23</v>
      </c>
      <c r="B34" s="3" t="s">
        <v>45</v>
      </c>
      <c r="C34" s="9">
        <v>24</v>
      </c>
      <c r="D34" s="4">
        <f>F34+H34+J34+L34</f>
        <v>12</v>
      </c>
      <c r="E34" s="5">
        <f>100/C34*D34</f>
        <v>50</v>
      </c>
      <c r="F34" s="9">
        <v>3</v>
      </c>
      <c r="G34" s="5">
        <f>100/D34*F34</f>
        <v>25</v>
      </c>
      <c r="H34" s="9">
        <v>2</v>
      </c>
      <c r="I34" s="5">
        <f>100/D34*H34</f>
        <v>16.666666666666668</v>
      </c>
      <c r="J34" s="9">
        <v>6</v>
      </c>
      <c r="K34" s="5">
        <f>100/D34*J34</f>
        <v>50</v>
      </c>
      <c r="L34" s="9">
        <v>1</v>
      </c>
      <c r="M34" s="5">
        <f>100/D34*L34</f>
        <v>8.3333333333333339</v>
      </c>
      <c r="N34" s="6">
        <f>100/D34*(F34+H34+J34)</f>
        <v>91.666666666666671</v>
      </c>
      <c r="O34" s="6">
        <f>100/D34*(F34+H34)</f>
        <v>41.666666666666671</v>
      </c>
      <c r="P34" s="6">
        <f>100/D34*(5*F34+4*H34+3*J34+2*L34)/100</f>
        <v>3.5833333333333339</v>
      </c>
      <c r="Q34" s="6">
        <f>100/D34*(1*F34+0.64*H34+0.36*J34+0.16*L34)</f>
        <v>55.000000000000007</v>
      </c>
      <c r="R34" s="10" t="str">
        <f>IF(C34&lt;D34,"Введено не верное количество отметок","Допустимо")</f>
        <v>Допустимо</v>
      </c>
    </row>
    <row r="35" spans="1:18" ht="15.6" x14ac:dyDescent="0.3">
      <c r="A35" s="7"/>
      <c r="B35" s="1" t="s">
        <v>46</v>
      </c>
      <c r="C35" s="8">
        <f>SUM(C33:C34)</f>
        <v>62</v>
      </c>
      <c r="D35" s="8">
        <f>SUM(D33:D34)</f>
        <v>44</v>
      </c>
      <c r="E35" s="6">
        <f>100/C35*D35</f>
        <v>70.967741935483872</v>
      </c>
      <c r="F35" s="8">
        <f>SUM(F33:F34)</f>
        <v>8</v>
      </c>
      <c r="G35" s="6">
        <f>100/D35*F35</f>
        <v>18.181818181818183</v>
      </c>
      <c r="H35" s="8">
        <f>SUM(H33:H34)</f>
        <v>12</v>
      </c>
      <c r="I35" s="6">
        <f>100/D35*H35</f>
        <v>27.272727272727273</v>
      </c>
      <c r="J35" s="8">
        <f>SUM(J33:J34)</f>
        <v>23</v>
      </c>
      <c r="K35" s="6">
        <f>100/D35*J35</f>
        <v>52.27272727272728</v>
      </c>
      <c r="L35" s="8">
        <f>SUM(L33:L34)</f>
        <v>1</v>
      </c>
      <c r="M35" s="6">
        <f>100/D35*L35</f>
        <v>2.2727272727272729</v>
      </c>
      <c r="N35" s="6">
        <f>100/D35*(F35+H35+J35)</f>
        <v>97.727272727272734</v>
      </c>
      <c r="O35" s="6">
        <f>100/D35*(F35+H35)</f>
        <v>45.45454545454546</v>
      </c>
      <c r="P35" s="6">
        <f>100/D35*(5*F35+4*H35+3*J35+2*L35)/100</f>
        <v>3.6136363636363638</v>
      </c>
      <c r="Q35" s="6">
        <f>100/D35*(1*F35+0.64*H35+0.36*J35+0.16*L35)</f>
        <v>54.818181818181827</v>
      </c>
    </row>
    <row r="36" spans="1:18" x14ac:dyDescent="0.3">
      <c r="A36" s="11" t="s">
        <v>47</v>
      </c>
      <c r="B36" s="11" t="s">
        <v>47</v>
      </c>
      <c r="C36" s="12" t="s">
        <v>47</v>
      </c>
      <c r="D36" s="11" t="s">
        <v>47</v>
      </c>
      <c r="E36" s="11" t="s">
        <v>47</v>
      </c>
      <c r="F36" s="12" t="s">
        <v>47</v>
      </c>
      <c r="G36" s="11" t="s">
        <v>47</v>
      </c>
      <c r="H36" s="12" t="s">
        <v>47</v>
      </c>
      <c r="I36" s="11" t="s">
        <v>47</v>
      </c>
      <c r="J36" s="12" t="s">
        <v>47</v>
      </c>
      <c r="K36" s="11" t="s">
        <v>47</v>
      </c>
      <c r="L36" s="12" t="s">
        <v>47</v>
      </c>
      <c r="M36" s="11" t="s">
        <v>47</v>
      </c>
      <c r="N36" s="11" t="s">
        <v>47</v>
      </c>
      <c r="O36" s="11" t="s">
        <v>47</v>
      </c>
      <c r="P36" s="11" t="s">
        <v>47</v>
      </c>
      <c r="Q36" s="11" t="s">
        <v>47</v>
      </c>
    </row>
    <row r="37" spans="1:18" ht="15.6" x14ac:dyDescent="0.3">
      <c r="A37" s="2">
        <v>24</v>
      </c>
      <c r="B37" s="3" t="s">
        <v>48</v>
      </c>
      <c r="C37" s="9">
        <v>21</v>
      </c>
      <c r="D37" s="4">
        <f t="shared" ref="D37:D42" si="22">F37+H37+J37+L37</f>
        <v>20</v>
      </c>
      <c r="E37" s="5">
        <f t="shared" ref="E37:E43" si="23">100/C37*D37</f>
        <v>95.238095238095241</v>
      </c>
      <c r="F37" s="9">
        <v>5</v>
      </c>
      <c r="G37" s="5">
        <f t="shared" ref="G37:G43" si="24">100/D37*F37</f>
        <v>25</v>
      </c>
      <c r="H37" s="9">
        <v>5</v>
      </c>
      <c r="I37" s="5">
        <f t="shared" ref="I37:I43" si="25">100/D37*H37</f>
        <v>25</v>
      </c>
      <c r="J37" s="9">
        <v>8</v>
      </c>
      <c r="K37" s="5">
        <f t="shared" ref="K37:K43" si="26">100/D37*J37</f>
        <v>40</v>
      </c>
      <c r="L37" s="9">
        <v>2</v>
      </c>
      <c r="M37" s="5">
        <f t="shared" ref="M37:M43" si="27">100/D37*L37</f>
        <v>10</v>
      </c>
      <c r="N37" s="6">
        <f t="shared" ref="N37:N43" si="28">100/D37*(F37+H37+J37)</f>
        <v>90</v>
      </c>
      <c r="O37" s="6">
        <f t="shared" ref="O37:O43" si="29">100/D37*(F37+H37)</f>
        <v>50</v>
      </c>
      <c r="P37" s="6">
        <f t="shared" ref="P37:P43" si="30">100/D37*(5*F37+4*H37+3*J37+2*L37)/100</f>
        <v>3.65</v>
      </c>
      <c r="Q37" s="6">
        <f t="shared" ref="Q37:Q43" si="31">100/D37*(1*F37+0.64*H37+0.36*J37+0.16*L37)</f>
        <v>56.999999999999993</v>
      </c>
      <c r="R37" s="10" t="str">
        <f t="shared" ref="R37:R42" si="32">IF(C37&lt;D37,"Введено не верное количество отметок","Допустимо")</f>
        <v>Допустимо</v>
      </c>
    </row>
    <row r="38" spans="1:18" ht="31.2" x14ac:dyDescent="0.3">
      <c r="A38" s="2">
        <v>25</v>
      </c>
      <c r="B38" s="3" t="s">
        <v>49</v>
      </c>
      <c r="C38" s="9">
        <v>7</v>
      </c>
      <c r="D38" s="4">
        <f t="shared" si="22"/>
        <v>7</v>
      </c>
      <c r="E38" s="5">
        <f t="shared" si="23"/>
        <v>100</v>
      </c>
      <c r="F38" s="9">
        <v>0</v>
      </c>
      <c r="G38" s="5">
        <f t="shared" si="24"/>
        <v>0</v>
      </c>
      <c r="H38" s="9">
        <v>2</v>
      </c>
      <c r="I38" s="5">
        <f t="shared" si="25"/>
        <v>28.571428571428573</v>
      </c>
      <c r="J38" s="9">
        <v>4</v>
      </c>
      <c r="K38" s="5">
        <f t="shared" si="26"/>
        <v>57.142857142857146</v>
      </c>
      <c r="L38" s="9">
        <v>1</v>
      </c>
      <c r="M38" s="5">
        <f t="shared" si="27"/>
        <v>14.285714285714286</v>
      </c>
      <c r="N38" s="6">
        <f t="shared" si="28"/>
        <v>85.714285714285722</v>
      </c>
      <c r="O38" s="6">
        <f t="shared" si="29"/>
        <v>28.571428571428573</v>
      </c>
      <c r="P38" s="6">
        <f t="shared" si="30"/>
        <v>3.1428571428571428</v>
      </c>
      <c r="Q38" s="6">
        <f t="shared" si="31"/>
        <v>41.142857142857146</v>
      </c>
      <c r="R38" s="10" t="str">
        <f t="shared" si="32"/>
        <v>Допустимо</v>
      </c>
    </row>
    <row r="39" spans="1:18" ht="31.2" x14ac:dyDescent="0.3">
      <c r="A39" s="2">
        <v>26</v>
      </c>
      <c r="B39" s="3" t="s">
        <v>50</v>
      </c>
      <c r="C39" s="9">
        <v>24</v>
      </c>
      <c r="D39" s="4">
        <f t="shared" si="22"/>
        <v>20</v>
      </c>
      <c r="E39" s="5">
        <f t="shared" si="23"/>
        <v>83.333333333333343</v>
      </c>
      <c r="F39" s="9">
        <v>2</v>
      </c>
      <c r="G39" s="5">
        <f t="shared" si="24"/>
        <v>10</v>
      </c>
      <c r="H39" s="9">
        <v>3</v>
      </c>
      <c r="I39" s="5">
        <f t="shared" si="25"/>
        <v>15</v>
      </c>
      <c r="J39" s="9">
        <v>14</v>
      </c>
      <c r="K39" s="5">
        <f t="shared" si="26"/>
        <v>70</v>
      </c>
      <c r="L39" s="9">
        <v>1</v>
      </c>
      <c r="M39" s="5">
        <f t="shared" si="27"/>
        <v>5</v>
      </c>
      <c r="N39" s="6">
        <f t="shared" si="28"/>
        <v>95</v>
      </c>
      <c r="O39" s="6">
        <f t="shared" si="29"/>
        <v>25</v>
      </c>
      <c r="P39" s="6">
        <f t="shared" si="30"/>
        <v>3.3</v>
      </c>
      <c r="Q39" s="6">
        <f t="shared" si="31"/>
        <v>45.600000000000009</v>
      </c>
      <c r="R39" s="10" t="str">
        <f t="shared" si="32"/>
        <v>Допустимо</v>
      </c>
    </row>
    <row r="40" spans="1:18" ht="31.2" x14ac:dyDescent="0.3">
      <c r="A40" s="2">
        <v>27</v>
      </c>
      <c r="B40" s="3" t="s">
        <v>51</v>
      </c>
      <c r="C40" s="9">
        <v>18</v>
      </c>
      <c r="D40" s="4">
        <f t="shared" si="22"/>
        <v>16</v>
      </c>
      <c r="E40" s="5">
        <f t="shared" si="23"/>
        <v>88.888888888888886</v>
      </c>
      <c r="F40" s="9">
        <v>5</v>
      </c>
      <c r="G40" s="5">
        <f t="shared" si="24"/>
        <v>31.25</v>
      </c>
      <c r="H40" s="9">
        <v>2</v>
      </c>
      <c r="I40" s="5">
        <f t="shared" si="25"/>
        <v>12.5</v>
      </c>
      <c r="J40" s="9">
        <v>8</v>
      </c>
      <c r="K40" s="5">
        <f t="shared" si="26"/>
        <v>50</v>
      </c>
      <c r="L40" s="9">
        <v>1</v>
      </c>
      <c r="M40" s="5">
        <f t="shared" si="27"/>
        <v>6.25</v>
      </c>
      <c r="N40" s="6">
        <f t="shared" si="28"/>
        <v>93.75</v>
      </c>
      <c r="O40" s="6">
        <f t="shared" si="29"/>
        <v>43.75</v>
      </c>
      <c r="P40" s="6">
        <f t="shared" si="30"/>
        <v>3.6875</v>
      </c>
      <c r="Q40" s="6">
        <f t="shared" si="31"/>
        <v>58.25</v>
      </c>
      <c r="R40" s="10" t="str">
        <f t="shared" si="32"/>
        <v>Допустимо</v>
      </c>
    </row>
    <row r="41" spans="1:18" ht="31.2" x14ac:dyDescent="0.3">
      <c r="A41" s="2">
        <v>28</v>
      </c>
      <c r="B41" s="3" t="s">
        <v>52</v>
      </c>
      <c r="C41" s="9">
        <v>13</v>
      </c>
      <c r="D41" s="4">
        <f t="shared" si="22"/>
        <v>12</v>
      </c>
      <c r="E41" s="5">
        <f t="shared" si="23"/>
        <v>92.307692307692307</v>
      </c>
      <c r="F41" s="9">
        <v>1</v>
      </c>
      <c r="G41" s="5">
        <f t="shared" si="24"/>
        <v>8.3333333333333339</v>
      </c>
      <c r="H41" s="9">
        <v>4</v>
      </c>
      <c r="I41" s="5">
        <f t="shared" si="25"/>
        <v>33.333333333333336</v>
      </c>
      <c r="J41" s="9">
        <v>6</v>
      </c>
      <c r="K41" s="5">
        <f t="shared" si="26"/>
        <v>50</v>
      </c>
      <c r="L41" s="9">
        <v>1</v>
      </c>
      <c r="M41" s="5">
        <f t="shared" si="27"/>
        <v>8.3333333333333339</v>
      </c>
      <c r="N41" s="6">
        <f t="shared" si="28"/>
        <v>91.666666666666671</v>
      </c>
      <c r="O41" s="6">
        <f t="shared" si="29"/>
        <v>41.666666666666671</v>
      </c>
      <c r="P41" s="6">
        <f t="shared" si="30"/>
        <v>3.416666666666667</v>
      </c>
      <c r="Q41" s="6">
        <f t="shared" si="31"/>
        <v>49.000000000000007</v>
      </c>
      <c r="R41" s="10" t="str">
        <f t="shared" si="32"/>
        <v>Допустимо</v>
      </c>
    </row>
    <row r="42" spans="1:18" ht="31.2" x14ac:dyDescent="0.3">
      <c r="A42" s="2">
        <v>29</v>
      </c>
      <c r="B42" s="3" t="s">
        <v>53</v>
      </c>
      <c r="C42" s="9">
        <v>17</v>
      </c>
      <c r="D42" s="4">
        <f t="shared" si="22"/>
        <v>17</v>
      </c>
      <c r="E42" s="5">
        <f t="shared" si="23"/>
        <v>100</v>
      </c>
      <c r="F42" s="9">
        <v>1</v>
      </c>
      <c r="G42" s="5">
        <f t="shared" si="24"/>
        <v>5.882352941176471</v>
      </c>
      <c r="H42" s="9">
        <v>3</v>
      </c>
      <c r="I42" s="5">
        <f t="shared" si="25"/>
        <v>17.647058823529413</v>
      </c>
      <c r="J42" s="9">
        <v>11</v>
      </c>
      <c r="K42" s="5">
        <f t="shared" si="26"/>
        <v>64.705882352941188</v>
      </c>
      <c r="L42" s="9">
        <v>2</v>
      </c>
      <c r="M42" s="5">
        <f t="shared" si="27"/>
        <v>11.764705882352942</v>
      </c>
      <c r="N42" s="6">
        <f t="shared" si="28"/>
        <v>88.235294117647072</v>
      </c>
      <c r="O42" s="6">
        <f t="shared" si="29"/>
        <v>23.529411764705884</v>
      </c>
      <c r="P42" s="6">
        <f t="shared" si="30"/>
        <v>3.1764705882352944</v>
      </c>
      <c r="Q42" s="6">
        <f t="shared" si="31"/>
        <v>42.352941176470594</v>
      </c>
      <c r="R42" s="10" t="str">
        <f t="shared" si="32"/>
        <v>Допустимо</v>
      </c>
    </row>
    <row r="43" spans="1:18" ht="15.6" x14ac:dyDescent="0.3">
      <c r="A43" s="7"/>
      <c r="B43" s="1" t="s">
        <v>54</v>
      </c>
      <c r="C43" s="8">
        <f>SUM(C37:C42)</f>
        <v>100</v>
      </c>
      <c r="D43" s="8">
        <f>SUM(D37:D42)</f>
        <v>92</v>
      </c>
      <c r="E43" s="6">
        <f t="shared" si="23"/>
        <v>92</v>
      </c>
      <c r="F43" s="8">
        <f>SUM(F37:F42)</f>
        <v>14</v>
      </c>
      <c r="G43" s="6">
        <f t="shared" si="24"/>
        <v>15.217391304347824</v>
      </c>
      <c r="H43" s="8">
        <f>SUM(H37:H42)</f>
        <v>19</v>
      </c>
      <c r="I43" s="6">
        <f t="shared" si="25"/>
        <v>20.652173913043477</v>
      </c>
      <c r="J43" s="8">
        <f>SUM(J37:J42)</f>
        <v>51</v>
      </c>
      <c r="K43" s="6">
        <f t="shared" si="26"/>
        <v>55.434782608695649</v>
      </c>
      <c r="L43" s="8">
        <f>SUM(L37:L42)</f>
        <v>8</v>
      </c>
      <c r="M43" s="6">
        <f t="shared" si="27"/>
        <v>8.695652173913043</v>
      </c>
      <c r="N43" s="6">
        <f t="shared" si="28"/>
        <v>91.304347826086953</v>
      </c>
      <c r="O43" s="6">
        <f t="shared" si="29"/>
        <v>35.869565217391305</v>
      </c>
      <c r="P43" s="6">
        <f t="shared" si="30"/>
        <v>3.4239130434782608</v>
      </c>
      <c r="Q43" s="6">
        <f t="shared" si="31"/>
        <v>49.782608695652165</v>
      </c>
    </row>
    <row r="44" spans="1:18" x14ac:dyDescent="0.3">
      <c r="A44" s="11" t="s">
        <v>55</v>
      </c>
      <c r="B44" s="11" t="s">
        <v>55</v>
      </c>
      <c r="C44" s="12" t="s">
        <v>55</v>
      </c>
      <c r="D44" s="11" t="s">
        <v>55</v>
      </c>
      <c r="E44" s="11" t="s">
        <v>55</v>
      </c>
      <c r="F44" s="12" t="s">
        <v>55</v>
      </c>
      <c r="G44" s="11" t="s">
        <v>55</v>
      </c>
      <c r="H44" s="12" t="s">
        <v>55</v>
      </c>
      <c r="I44" s="11" t="s">
        <v>55</v>
      </c>
      <c r="J44" s="12" t="s">
        <v>55</v>
      </c>
      <c r="K44" s="11" t="s">
        <v>55</v>
      </c>
      <c r="L44" s="12" t="s">
        <v>55</v>
      </c>
      <c r="M44" s="11" t="s">
        <v>55</v>
      </c>
      <c r="N44" s="11" t="s">
        <v>55</v>
      </c>
      <c r="O44" s="11" t="s">
        <v>55</v>
      </c>
      <c r="P44" s="11" t="s">
        <v>55</v>
      </c>
      <c r="Q44" s="11" t="s">
        <v>55</v>
      </c>
    </row>
    <row r="45" spans="1:18" ht="46.8" x14ac:dyDescent="0.3">
      <c r="A45" s="2">
        <v>30</v>
      </c>
      <c r="B45" s="3" t="s">
        <v>56</v>
      </c>
      <c r="C45" s="9">
        <v>30</v>
      </c>
      <c r="D45" s="4">
        <f t="shared" ref="D45:D49" si="33">F45+H45+J45+L45</f>
        <v>24</v>
      </c>
      <c r="E45" s="5">
        <f t="shared" ref="E45:E50" si="34">100/C45*D45</f>
        <v>80</v>
      </c>
      <c r="F45" s="9">
        <v>5</v>
      </c>
      <c r="G45" s="5">
        <f t="shared" ref="G45:G50" si="35">100/D45*F45</f>
        <v>20.833333333333336</v>
      </c>
      <c r="H45" s="9">
        <v>10</v>
      </c>
      <c r="I45" s="5">
        <f t="shared" ref="I45:I50" si="36">100/D45*H45</f>
        <v>41.666666666666671</v>
      </c>
      <c r="J45" s="9">
        <v>7</v>
      </c>
      <c r="K45" s="5">
        <f t="shared" ref="K45:K50" si="37">100/D45*J45</f>
        <v>29.166666666666668</v>
      </c>
      <c r="L45" s="9">
        <v>2</v>
      </c>
      <c r="M45" s="5">
        <f t="shared" ref="M45:M50" si="38">100/D45*L45</f>
        <v>8.3333333333333339</v>
      </c>
      <c r="N45" s="6">
        <f t="shared" ref="N45:N50" si="39">100/D45*(F45+H45+J45)</f>
        <v>91.666666666666671</v>
      </c>
      <c r="O45" s="6">
        <f t="shared" ref="O45:O50" si="40">100/D45*(F45+H45)</f>
        <v>62.500000000000007</v>
      </c>
      <c r="P45" s="6">
        <f t="shared" ref="P45:P50" si="41">100/D45*(5*F45+4*H45+3*J45+2*L45)/100</f>
        <v>3.75</v>
      </c>
      <c r="Q45" s="6">
        <f t="shared" ref="Q45:Q50" si="42">100/D45*(1*F45+0.64*H45+0.36*J45+0.16*L45)</f>
        <v>59.333333333333336</v>
      </c>
      <c r="R45" s="10" t="str">
        <f t="shared" ref="R45:R49" si="43">IF(C45&lt;D45,"Введено не верное количество отметок","Допустимо")</f>
        <v>Допустимо</v>
      </c>
    </row>
    <row r="46" spans="1:18" ht="31.2" x14ac:dyDescent="0.3">
      <c r="A46" s="2">
        <v>31</v>
      </c>
      <c r="B46" s="3" t="s">
        <v>57</v>
      </c>
      <c r="C46" s="9">
        <v>13</v>
      </c>
      <c r="D46" s="4">
        <f t="shared" si="33"/>
        <v>12</v>
      </c>
      <c r="E46" s="5">
        <f t="shared" si="34"/>
        <v>92.307692307692307</v>
      </c>
      <c r="F46" s="9">
        <v>1</v>
      </c>
      <c r="G46" s="5">
        <f t="shared" si="35"/>
        <v>8.3333333333333339</v>
      </c>
      <c r="H46" s="9">
        <v>3</v>
      </c>
      <c r="I46" s="5">
        <f t="shared" si="36"/>
        <v>25</v>
      </c>
      <c r="J46" s="9">
        <v>6</v>
      </c>
      <c r="K46" s="5">
        <f t="shared" si="37"/>
        <v>50</v>
      </c>
      <c r="L46" s="9">
        <v>2</v>
      </c>
      <c r="M46" s="5">
        <f t="shared" si="38"/>
        <v>16.666666666666668</v>
      </c>
      <c r="N46" s="6">
        <f t="shared" si="39"/>
        <v>83.333333333333343</v>
      </c>
      <c r="O46" s="6">
        <f t="shared" si="40"/>
        <v>33.333333333333336</v>
      </c>
      <c r="P46" s="6">
        <f t="shared" si="41"/>
        <v>3.25</v>
      </c>
      <c r="Q46" s="6">
        <f t="shared" si="42"/>
        <v>45.000000000000007</v>
      </c>
      <c r="R46" s="10" t="str">
        <f t="shared" si="43"/>
        <v>Допустимо</v>
      </c>
    </row>
    <row r="47" spans="1:18" ht="31.2" x14ac:dyDescent="0.3">
      <c r="A47" s="2">
        <v>32</v>
      </c>
      <c r="B47" s="3" t="s">
        <v>58</v>
      </c>
      <c r="C47" s="9">
        <v>5</v>
      </c>
      <c r="D47" s="4">
        <f t="shared" si="33"/>
        <v>5</v>
      </c>
      <c r="E47" s="5">
        <f t="shared" si="34"/>
        <v>100</v>
      </c>
      <c r="F47" s="9">
        <v>1</v>
      </c>
      <c r="G47" s="5">
        <f t="shared" si="35"/>
        <v>20</v>
      </c>
      <c r="H47" s="9">
        <v>3</v>
      </c>
      <c r="I47" s="5">
        <f t="shared" si="36"/>
        <v>60</v>
      </c>
      <c r="J47" s="9">
        <v>1</v>
      </c>
      <c r="K47" s="5">
        <f t="shared" si="37"/>
        <v>20</v>
      </c>
      <c r="L47" s="9">
        <v>0</v>
      </c>
      <c r="M47" s="5">
        <f t="shared" si="38"/>
        <v>0</v>
      </c>
      <c r="N47" s="6">
        <f t="shared" si="39"/>
        <v>100</v>
      </c>
      <c r="O47" s="6">
        <f t="shared" si="40"/>
        <v>80</v>
      </c>
      <c r="P47" s="6">
        <f t="shared" si="41"/>
        <v>4</v>
      </c>
      <c r="Q47" s="6">
        <f t="shared" si="42"/>
        <v>65.599999999999994</v>
      </c>
      <c r="R47" s="10" t="str">
        <f t="shared" si="43"/>
        <v>Допустимо</v>
      </c>
    </row>
    <row r="48" spans="1:18" ht="31.2" x14ac:dyDescent="0.3">
      <c r="A48" s="2">
        <v>33</v>
      </c>
      <c r="B48" s="3" t="s">
        <v>59</v>
      </c>
      <c r="C48" s="9">
        <v>9</v>
      </c>
      <c r="D48" s="4">
        <f t="shared" si="33"/>
        <v>8</v>
      </c>
      <c r="E48" s="5">
        <f t="shared" si="34"/>
        <v>88.888888888888886</v>
      </c>
      <c r="F48" s="9">
        <v>1</v>
      </c>
      <c r="G48" s="5">
        <f t="shared" si="35"/>
        <v>12.5</v>
      </c>
      <c r="H48" s="9">
        <v>3</v>
      </c>
      <c r="I48" s="5">
        <f t="shared" si="36"/>
        <v>37.5</v>
      </c>
      <c r="J48" s="9">
        <v>4</v>
      </c>
      <c r="K48" s="5">
        <f t="shared" si="37"/>
        <v>50</v>
      </c>
      <c r="L48" s="9">
        <v>0</v>
      </c>
      <c r="M48" s="5">
        <f t="shared" si="38"/>
        <v>0</v>
      </c>
      <c r="N48" s="6">
        <f t="shared" si="39"/>
        <v>100</v>
      </c>
      <c r="O48" s="6">
        <f t="shared" si="40"/>
        <v>50</v>
      </c>
      <c r="P48" s="6">
        <f t="shared" si="41"/>
        <v>3.625</v>
      </c>
      <c r="Q48" s="6">
        <f t="shared" si="42"/>
        <v>54.499999999999993</v>
      </c>
      <c r="R48" s="10" t="str">
        <f t="shared" si="43"/>
        <v>Допустимо</v>
      </c>
    </row>
    <row r="49" spans="1:18" ht="46.8" x14ac:dyDescent="0.3">
      <c r="A49" s="2">
        <v>34</v>
      </c>
      <c r="B49" s="3" t="s">
        <v>60</v>
      </c>
      <c r="C49" s="9">
        <v>9</v>
      </c>
      <c r="D49" s="4">
        <f t="shared" si="33"/>
        <v>7</v>
      </c>
      <c r="E49" s="5">
        <f t="shared" si="34"/>
        <v>77.777777777777771</v>
      </c>
      <c r="F49" s="9">
        <v>2</v>
      </c>
      <c r="G49" s="5">
        <f t="shared" si="35"/>
        <v>28.571428571428573</v>
      </c>
      <c r="H49" s="9">
        <v>2</v>
      </c>
      <c r="I49" s="5">
        <f t="shared" si="36"/>
        <v>28.571428571428573</v>
      </c>
      <c r="J49" s="9">
        <v>3</v>
      </c>
      <c r="K49" s="5">
        <f t="shared" si="37"/>
        <v>42.857142857142861</v>
      </c>
      <c r="L49" s="9">
        <v>0</v>
      </c>
      <c r="M49" s="5">
        <f t="shared" si="38"/>
        <v>0</v>
      </c>
      <c r="N49" s="6">
        <f t="shared" si="39"/>
        <v>100</v>
      </c>
      <c r="O49" s="6">
        <f t="shared" si="40"/>
        <v>57.142857142857146</v>
      </c>
      <c r="P49" s="6">
        <f t="shared" si="41"/>
        <v>3.8571428571428572</v>
      </c>
      <c r="Q49" s="6">
        <f t="shared" si="42"/>
        <v>62.285714285714292</v>
      </c>
      <c r="R49" s="10" t="str">
        <f t="shared" si="43"/>
        <v>Допустимо</v>
      </c>
    </row>
    <row r="50" spans="1:18" ht="15.6" x14ac:dyDescent="0.3">
      <c r="A50" s="7"/>
      <c r="B50" s="1" t="s">
        <v>61</v>
      </c>
      <c r="C50" s="8">
        <f>SUM(C45:C49)</f>
        <v>66</v>
      </c>
      <c r="D50" s="8">
        <f>SUM(D45:D49)</f>
        <v>56</v>
      </c>
      <c r="E50" s="6">
        <f t="shared" si="34"/>
        <v>84.848484848484844</v>
      </c>
      <c r="F50" s="8">
        <f>SUM(F45:F49)</f>
        <v>10</v>
      </c>
      <c r="G50" s="6">
        <f t="shared" si="35"/>
        <v>17.857142857142858</v>
      </c>
      <c r="H50" s="8">
        <f>SUM(H45:H49)</f>
        <v>21</v>
      </c>
      <c r="I50" s="6">
        <f t="shared" si="36"/>
        <v>37.5</v>
      </c>
      <c r="J50" s="8">
        <f>SUM(J45:J49)</f>
        <v>21</v>
      </c>
      <c r="K50" s="6">
        <f t="shared" si="37"/>
        <v>37.5</v>
      </c>
      <c r="L50" s="8">
        <f>SUM(L45:L49)</f>
        <v>4</v>
      </c>
      <c r="M50" s="6">
        <f t="shared" si="38"/>
        <v>7.1428571428571432</v>
      </c>
      <c r="N50" s="6">
        <f t="shared" si="39"/>
        <v>92.857142857142861</v>
      </c>
      <c r="O50" s="6">
        <f t="shared" si="40"/>
        <v>55.357142857142861</v>
      </c>
      <c r="P50" s="6">
        <f t="shared" si="41"/>
        <v>3.660714285714286</v>
      </c>
      <c r="Q50" s="6">
        <f t="shared" si="42"/>
        <v>56.5</v>
      </c>
    </row>
    <row r="51" spans="1:18" x14ac:dyDescent="0.3">
      <c r="A51" s="11" t="s">
        <v>62</v>
      </c>
      <c r="B51" s="11" t="s">
        <v>62</v>
      </c>
      <c r="C51" s="12" t="s">
        <v>62</v>
      </c>
      <c r="D51" s="11" t="s">
        <v>62</v>
      </c>
      <c r="E51" s="11" t="s">
        <v>62</v>
      </c>
      <c r="F51" s="12" t="s">
        <v>62</v>
      </c>
      <c r="G51" s="11" t="s">
        <v>62</v>
      </c>
      <c r="H51" s="12" t="s">
        <v>62</v>
      </c>
      <c r="I51" s="11" t="s">
        <v>62</v>
      </c>
      <c r="J51" s="12" t="s">
        <v>62</v>
      </c>
      <c r="K51" s="11" t="s">
        <v>62</v>
      </c>
      <c r="L51" s="12" t="s">
        <v>62</v>
      </c>
      <c r="M51" s="11" t="s">
        <v>62</v>
      </c>
      <c r="N51" s="11" t="s">
        <v>62</v>
      </c>
      <c r="O51" s="11" t="s">
        <v>62</v>
      </c>
      <c r="P51" s="11" t="s">
        <v>62</v>
      </c>
      <c r="Q51" s="11" t="s">
        <v>62</v>
      </c>
    </row>
    <row r="52" spans="1:18" ht="31.2" x14ac:dyDescent="0.3">
      <c r="A52" s="2">
        <v>35</v>
      </c>
      <c r="B52" s="3" t="s">
        <v>63</v>
      </c>
      <c r="C52" s="9">
        <v>12</v>
      </c>
      <c r="D52" s="4">
        <f t="shared" ref="D52:D64" si="44">F52+H52+J52+L52</f>
        <v>10</v>
      </c>
      <c r="E52" s="5">
        <f t="shared" ref="E52:E65" si="45">100/C52*D52</f>
        <v>83.333333333333343</v>
      </c>
      <c r="F52" s="9">
        <v>0</v>
      </c>
      <c r="G52" s="5">
        <f t="shared" ref="G52:G65" si="46">100/D52*F52</f>
        <v>0</v>
      </c>
      <c r="H52" s="9">
        <v>3</v>
      </c>
      <c r="I52" s="5">
        <f t="shared" ref="I52:I65" si="47">100/D52*H52</f>
        <v>30</v>
      </c>
      <c r="J52" s="9">
        <v>7</v>
      </c>
      <c r="K52" s="5">
        <f t="shared" ref="K52:K65" si="48">100/D52*J52</f>
        <v>70</v>
      </c>
      <c r="L52" s="9">
        <v>0</v>
      </c>
      <c r="M52" s="5">
        <f t="shared" ref="M52:M65" si="49">100/D52*L52</f>
        <v>0</v>
      </c>
      <c r="N52" s="6">
        <f t="shared" ref="N52:N65" si="50">100/D52*(F52+H52+J52)</f>
        <v>100</v>
      </c>
      <c r="O52" s="6">
        <f t="shared" ref="O52:O65" si="51">100/D52*(F52+H52)</f>
        <v>30</v>
      </c>
      <c r="P52" s="6">
        <f t="shared" ref="P52:P65" si="52">100/D52*(5*F52+4*H52+3*J52+2*L52)/100</f>
        <v>3.3</v>
      </c>
      <c r="Q52" s="6">
        <f t="shared" ref="Q52:Q65" si="53">100/D52*(1*F52+0.64*H52+0.36*J52+0.16*L52)</f>
        <v>44.399999999999991</v>
      </c>
      <c r="R52" s="10" t="str">
        <f t="shared" ref="R52:R64" si="54">IF(C52&lt;D52,"Введено не верное количество отметок","Допустимо")</f>
        <v>Допустимо</v>
      </c>
    </row>
    <row r="53" spans="1:18" ht="31.2" x14ac:dyDescent="0.3">
      <c r="A53" s="2">
        <v>36</v>
      </c>
      <c r="B53" s="3" t="s">
        <v>64</v>
      </c>
      <c r="C53" s="9">
        <v>6</v>
      </c>
      <c r="D53" s="4">
        <f t="shared" si="44"/>
        <v>5</v>
      </c>
      <c r="E53" s="5">
        <f t="shared" si="45"/>
        <v>83.333333333333343</v>
      </c>
      <c r="F53" s="9">
        <v>1</v>
      </c>
      <c r="G53" s="5">
        <f t="shared" si="46"/>
        <v>20</v>
      </c>
      <c r="H53" s="9">
        <v>3</v>
      </c>
      <c r="I53" s="5">
        <f t="shared" si="47"/>
        <v>60</v>
      </c>
      <c r="J53" s="9">
        <v>1</v>
      </c>
      <c r="K53" s="5">
        <f t="shared" si="48"/>
        <v>20</v>
      </c>
      <c r="L53" s="9">
        <v>0</v>
      </c>
      <c r="M53" s="5">
        <f t="shared" si="49"/>
        <v>0</v>
      </c>
      <c r="N53" s="6">
        <f t="shared" si="50"/>
        <v>100</v>
      </c>
      <c r="O53" s="6">
        <f t="shared" si="51"/>
        <v>80</v>
      </c>
      <c r="P53" s="6">
        <f t="shared" si="52"/>
        <v>4</v>
      </c>
      <c r="Q53" s="6">
        <f t="shared" si="53"/>
        <v>65.599999999999994</v>
      </c>
      <c r="R53" s="10" t="str">
        <f t="shared" si="54"/>
        <v>Допустимо</v>
      </c>
    </row>
    <row r="54" spans="1:18" ht="46.8" x14ac:dyDescent="0.3">
      <c r="A54" s="2">
        <v>37</v>
      </c>
      <c r="B54" s="3" t="s">
        <v>65</v>
      </c>
      <c r="C54" s="9">
        <v>7</v>
      </c>
      <c r="D54" s="4">
        <f t="shared" si="44"/>
        <v>7</v>
      </c>
      <c r="E54" s="5">
        <f t="shared" si="45"/>
        <v>100</v>
      </c>
      <c r="F54" s="9">
        <v>2</v>
      </c>
      <c r="G54" s="5">
        <f t="shared" si="46"/>
        <v>28.571428571428573</v>
      </c>
      <c r="H54" s="9">
        <v>2</v>
      </c>
      <c r="I54" s="5">
        <f t="shared" si="47"/>
        <v>28.571428571428573</v>
      </c>
      <c r="J54" s="9">
        <v>3</v>
      </c>
      <c r="K54" s="5">
        <f t="shared" si="48"/>
        <v>42.857142857142861</v>
      </c>
      <c r="L54" s="9">
        <v>0</v>
      </c>
      <c r="M54" s="5">
        <f t="shared" si="49"/>
        <v>0</v>
      </c>
      <c r="N54" s="6">
        <f t="shared" si="50"/>
        <v>100</v>
      </c>
      <c r="O54" s="6">
        <f t="shared" si="51"/>
        <v>57.142857142857146</v>
      </c>
      <c r="P54" s="6">
        <f t="shared" si="52"/>
        <v>3.8571428571428572</v>
      </c>
      <c r="Q54" s="6">
        <f t="shared" si="53"/>
        <v>62.285714285714292</v>
      </c>
      <c r="R54" s="10" t="str">
        <f t="shared" si="54"/>
        <v>Допустимо</v>
      </c>
    </row>
    <row r="55" spans="1:18" ht="46.8" x14ac:dyDescent="0.3">
      <c r="A55" s="2">
        <v>38</v>
      </c>
      <c r="B55" s="3" t="s">
        <v>66</v>
      </c>
      <c r="C55" s="9">
        <v>4</v>
      </c>
      <c r="D55" s="4">
        <f t="shared" si="44"/>
        <v>4</v>
      </c>
      <c r="E55" s="5">
        <f t="shared" si="45"/>
        <v>100</v>
      </c>
      <c r="F55" s="9">
        <v>2</v>
      </c>
      <c r="G55" s="5">
        <f t="shared" si="46"/>
        <v>50</v>
      </c>
      <c r="H55" s="9">
        <v>2</v>
      </c>
      <c r="I55" s="5">
        <f t="shared" si="47"/>
        <v>50</v>
      </c>
      <c r="J55" s="9">
        <v>0</v>
      </c>
      <c r="K55" s="5">
        <f t="shared" si="48"/>
        <v>0</v>
      </c>
      <c r="L55" s="9">
        <v>0</v>
      </c>
      <c r="M55" s="5">
        <f t="shared" si="49"/>
        <v>0</v>
      </c>
      <c r="N55" s="6">
        <f t="shared" si="50"/>
        <v>100</v>
      </c>
      <c r="O55" s="6">
        <f t="shared" si="51"/>
        <v>100</v>
      </c>
      <c r="P55" s="6">
        <f t="shared" si="52"/>
        <v>4.5</v>
      </c>
      <c r="Q55" s="6">
        <f t="shared" si="53"/>
        <v>82</v>
      </c>
      <c r="R55" s="10" t="str">
        <f t="shared" si="54"/>
        <v>Допустимо</v>
      </c>
    </row>
    <row r="56" spans="1:18" ht="31.2" x14ac:dyDescent="0.3">
      <c r="A56" s="2">
        <v>39</v>
      </c>
      <c r="B56" s="3" t="s">
        <v>67</v>
      </c>
      <c r="C56" s="9">
        <v>7</v>
      </c>
      <c r="D56" s="4">
        <f t="shared" si="44"/>
        <v>7</v>
      </c>
      <c r="E56" s="5">
        <f t="shared" si="45"/>
        <v>100</v>
      </c>
      <c r="F56" s="9">
        <v>1</v>
      </c>
      <c r="G56" s="5">
        <f t="shared" si="46"/>
        <v>14.285714285714286</v>
      </c>
      <c r="H56" s="9">
        <v>2</v>
      </c>
      <c r="I56" s="5">
        <f t="shared" si="47"/>
        <v>28.571428571428573</v>
      </c>
      <c r="J56" s="9">
        <v>4</v>
      </c>
      <c r="K56" s="5">
        <f t="shared" si="48"/>
        <v>57.142857142857146</v>
      </c>
      <c r="L56" s="9">
        <v>0</v>
      </c>
      <c r="M56" s="5">
        <f t="shared" si="49"/>
        <v>0</v>
      </c>
      <c r="N56" s="6">
        <f t="shared" si="50"/>
        <v>100</v>
      </c>
      <c r="O56" s="6">
        <f t="shared" si="51"/>
        <v>42.857142857142861</v>
      </c>
      <c r="P56" s="6">
        <f t="shared" si="52"/>
        <v>3.5714285714285716</v>
      </c>
      <c r="Q56" s="6">
        <f t="shared" si="53"/>
        <v>53.142857142857146</v>
      </c>
      <c r="R56" s="10" t="str">
        <f t="shared" si="54"/>
        <v>Допустимо</v>
      </c>
    </row>
    <row r="57" spans="1:18" ht="15.6" x14ac:dyDescent="0.3">
      <c r="A57" s="2">
        <v>40</v>
      </c>
      <c r="B57" s="3" t="s">
        <v>68</v>
      </c>
      <c r="C57" s="9">
        <v>33</v>
      </c>
      <c r="D57" s="4">
        <f t="shared" si="44"/>
        <v>30</v>
      </c>
      <c r="E57" s="5">
        <f t="shared" si="45"/>
        <v>90.909090909090907</v>
      </c>
      <c r="F57" s="9">
        <v>15</v>
      </c>
      <c r="G57" s="5">
        <f t="shared" si="46"/>
        <v>50</v>
      </c>
      <c r="H57" s="9">
        <v>12</v>
      </c>
      <c r="I57" s="5">
        <f t="shared" si="47"/>
        <v>40</v>
      </c>
      <c r="J57" s="9">
        <v>3</v>
      </c>
      <c r="K57" s="5">
        <f t="shared" si="48"/>
        <v>10</v>
      </c>
      <c r="L57" s="9">
        <v>0</v>
      </c>
      <c r="M57" s="5">
        <f t="shared" si="49"/>
        <v>0</v>
      </c>
      <c r="N57" s="6">
        <f t="shared" si="50"/>
        <v>100</v>
      </c>
      <c r="O57" s="6">
        <f t="shared" si="51"/>
        <v>90</v>
      </c>
      <c r="P57" s="6">
        <f t="shared" si="52"/>
        <v>4.4000000000000004</v>
      </c>
      <c r="Q57" s="6">
        <f t="shared" si="53"/>
        <v>79.2</v>
      </c>
      <c r="R57" s="10" t="str">
        <f t="shared" si="54"/>
        <v>Допустимо</v>
      </c>
    </row>
    <row r="58" spans="1:18" ht="62.4" x14ac:dyDescent="0.3">
      <c r="A58" s="2">
        <v>41</v>
      </c>
      <c r="B58" s="3" t="s">
        <v>69</v>
      </c>
      <c r="C58" s="9">
        <v>45</v>
      </c>
      <c r="D58" s="4">
        <f t="shared" si="44"/>
        <v>42</v>
      </c>
      <c r="E58" s="5">
        <f t="shared" si="45"/>
        <v>93.333333333333343</v>
      </c>
      <c r="F58" s="9">
        <v>21</v>
      </c>
      <c r="G58" s="5">
        <f t="shared" si="46"/>
        <v>50</v>
      </c>
      <c r="H58" s="9">
        <v>14</v>
      </c>
      <c r="I58" s="5">
        <f t="shared" si="47"/>
        <v>33.333333333333336</v>
      </c>
      <c r="J58" s="9">
        <v>7</v>
      </c>
      <c r="K58" s="5">
        <f t="shared" si="48"/>
        <v>16.666666666666668</v>
      </c>
      <c r="L58" s="9">
        <v>0</v>
      </c>
      <c r="M58" s="5">
        <f t="shared" si="49"/>
        <v>0</v>
      </c>
      <c r="N58" s="6">
        <f t="shared" si="50"/>
        <v>100</v>
      </c>
      <c r="O58" s="6">
        <f t="shared" si="51"/>
        <v>83.333333333333329</v>
      </c>
      <c r="P58" s="6">
        <f t="shared" si="52"/>
        <v>4.333333333333333</v>
      </c>
      <c r="Q58" s="6">
        <f t="shared" si="53"/>
        <v>77.333333333333343</v>
      </c>
      <c r="R58" s="10" t="str">
        <f t="shared" si="54"/>
        <v>Допустимо</v>
      </c>
    </row>
    <row r="59" spans="1:18" ht="31.2" x14ac:dyDescent="0.3">
      <c r="A59" s="2">
        <v>42</v>
      </c>
      <c r="B59" s="3" t="s">
        <v>70</v>
      </c>
      <c r="C59" s="9">
        <v>25</v>
      </c>
      <c r="D59" s="4">
        <f t="shared" si="44"/>
        <v>23</v>
      </c>
      <c r="E59" s="5">
        <f t="shared" si="45"/>
        <v>92</v>
      </c>
      <c r="F59" s="9">
        <v>3</v>
      </c>
      <c r="G59" s="5">
        <f t="shared" si="46"/>
        <v>13.043478260869565</v>
      </c>
      <c r="H59" s="9">
        <v>4</v>
      </c>
      <c r="I59" s="5">
        <f t="shared" si="47"/>
        <v>17.391304347826086</v>
      </c>
      <c r="J59" s="9">
        <v>14</v>
      </c>
      <c r="K59" s="5">
        <f t="shared" si="48"/>
        <v>60.869565217391298</v>
      </c>
      <c r="L59" s="9">
        <v>2</v>
      </c>
      <c r="M59" s="5">
        <f t="shared" si="49"/>
        <v>8.695652173913043</v>
      </c>
      <c r="N59" s="6">
        <f t="shared" si="50"/>
        <v>91.304347826086953</v>
      </c>
      <c r="O59" s="6">
        <f t="shared" si="51"/>
        <v>30.434782608695649</v>
      </c>
      <c r="P59" s="6">
        <f t="shared" si="52"/>
        <v>3.3478260869565215</v>
      </c>
      <c r="Q59" s="6">
        <f t="shared" si="53"/>
        <v>47.478260869565226</v>
      </c>
      <c r="R59" s="10" t="str">
        <f t="shared" si="54"/>
        <v>Допустимо</v>
      </c>
    </row>
    <row r="60" spans="1:18" ht="31.2" x14ac:dyDescent="0.3">
      <c r="A60" s="2">
        <v>43</v>
      </c>
      <c r="B60" s="3" t="s">
        <v>71</v>
      </c>
      <c r="C60" s="9">
        <v>22</v>
      </c>
      <c r="D60" s="4">
        <f t="shared" si="44"/>
        <v>18</v>
      </c>
      <c r="E60" s="5">
        <f t="shared" si="45"/>
        <v>81.818181818181827</v>
      </c>
      <c r="F60" s="9">
        <v>3</v>
      </c>
      <c r="G60" s="5">
        <f t="shared" si="46"/>
        <v>16.666666666666664</v>
      </c>
      <c r="H60" s="9">
        <v>6</v>
      </c>
      <c r="I60" s="5">
        <f t="shared" si="47"/>
        <v>33.333333333333329</v>
      </c>
      <c r="J60" s="9">
        <v>9</v>
      </c>
      <c r="K60" s="5">
        <f t="shared" si="48"/>
        <v>50</v>
      </c>
      <c r="L60" s="9">
        <v>0</v>
      </c>
      <c r="M60" s="5">
        <f t="shared" si="49"/>
        <v>0</v>
      </c>
      <c r="N60" s="6">
        <f t="shared" si="50"/>
        <v>100</v>
      </c>
      <c r="O60" s="6">
        <f t="shared" si="51"/>
        <v>50</v>
      </c>
      <c r="P60" s="6">
        <f t="shared" si="52"/>
        <v>3.6666666666666661</v>
      </c>
      <c r="Q60" s="6">
        <f t="shared" si="53"/>
        <v>56</v>
      </c>
      <c r="R60" s="10" t="str">
        <f t="shared" si="54"/>
        <v>Допустимо</v>
      </c>
    </row>
    <row r="61" spans="1:18" ht="46.8" x14ac:dyDescent="0.3">
      <c r="A61" s="2">
        <v>44</v>
      </c>
      <c r="B61" s="3" t="s">
        <v>72</v>
      </c>
      <c r="C61" s="9">
        <v>24</v>
      </c>
      <c r="D61" s="4">
        <f t="shared" si="44"/>
        <v>18</v>
      </c>
      <c r="E61" s="5">
        <f t="shared" si="45"/>
        <v>75</v>
      </c>
      <c r="F61" s="9">
        <v>6</v>
      </c>
      <c r="G61" s="5">
        <f t="shared" si="46"/>
        <v>33.333333333333329</v>
      </c>
      <c r="H61" s="9">
        <v>5</v>
      </c>
      <c r="I61" s="5">
        <f t="shared" si="47"/>
        <v>27.777777777777779</v>
      </c>
      <c r="J61" s="9">
        <v>7</v>
      </c>
      <c r="K61" s="5">
        <f t="shared" si="48"/>
        <v>38.888888888888886</v>
      </c>
      <c r="L61" s="9">
        <v>0</v>
      </c>
      <c r="M61" s="5">
        <f t="shared" si="49"/>
        <v>0</v>
      </c>
      <c r="N61" s="6">
        <f t="shared" si="50"/>
        <v>100</v>
      </c>
      <c r="O61" s="6">
        <f t="shared" si="51"/>
        <v>61.111111111111107</v>
      </c>
      <c r="P61" s="6">
        <f t="shared" si="52"/>
        <v>3.9444444444444446</v>
      </c>
      <c r="Q61" s="6">
        <f t="shared" si="53"/>
        <v>65.1111111111111</v>
      </c>
      <c r="R61" s="10" t="str">
        <f t="shared" si="54"/>
        <v>Допустимо</v>
      </c>
    </row>
    <row r="62" spans="1:18" ht="31.2" x14ac:dyDescent="0.3">
      <c r="A62" s="2">
        <v>45</v>
      </c>
      <c r="B62" s="3" t="s">
        <v>73</v>
      </c>
      <c r="C62" s="9">
        <v>23</v>
      </c>
      <c r="D62" s="4">
        <f t="shared" si="44"/>
        <v>20</v>
      </c>
      <c r="E62" s="5">
        <f t="shared" si="45"/>
        <v>86.956521739130437</v>
      </c>
      <c r="F62" s="9">
        <v>5</v>
      </c>
      <c r="G62" s="5">
        <f t="shared" si="46"/>
        <v>25</v>
      </c>
      <c r="H62" s="9">
        <v>5</v>
      </c>
      <c r="I62" s="5">
        <f t="shared" si="47"/>
        <v>25</v>
      </c>
      <c r="J62" s="9">
        <v>9</v>
      </c>
      <c r="K62" s="5">
        <f t="shared" si="48"/>
        <v>45</v>
      </c>
      <c r="L62" s="9">
        <v>1</v>
      </c>
      <c r="M62" s="5">
        <f t="shared" si="49"/>
        <v>5</v>
      </c>
      <c r="N62" s="6">
        <f t="shared" si="50"/>
        <v>95</v>
      </c>
      <c r="O62" s="6">
        <f t="shared" si="51"/>
        <v>50</v>
      </c>
      <c r="P62" s="6">
        <f t="shared" si="52"/>
        <v>3.7</v>
      </c>
      <c r="Q62" s="6">
        <f t="shared" si="53"/>
        <v>58</v>
      </c>
      <c r="R62" s="10" t="str">
        <f t="shared" si="54"/>
        <v>Допустимо</v>
      </c>
    </row>
    <row r="63" spans="1:18" ht="15.6" x14ac:dyDescent="0.3">
      <c r="A63" s="2">
        <v>46</v>
      </c>
      <c r="B63" s="3" t="s">
        <v>74</v>
      </c>
      <c r="C63" s="9">
        <v>37</v>
      </c>
      <c r="D63" s="4">
        <f t="shared" si="44"/>
        <v>33</v>
      </c>
      <c r="E63" s="5">
        <f t="shared" si="45"/>
        <v>89.189189189189193</v>
      </c>
      <c r="F63" s="9">
        <v>6</v>
      </c>
      <c r="G63" s="5">
        <f t="shared" si="46"/>
        <v>18.18181818181818</v>
      </c>
      <c r="H63" s="9">
        <v>8</v>
      </c>
      <c r="I63" s="5">
        <f t="shared" si="47"/>
        <v>24.242424242424242</v>
      </c>
      <c r="J63" s="9">
        <v>18</v>
      </c>
      <c r="K63" s="5">
        <f t="shared" si="48"/>
        <v>54.545454545454547</v>
      </c>
      <c r="L63" s="9">
        <v>1</v>
      </c>
      <c r="M63" s="5">
        <f t="shared" si="49"/>
        <v>3.0303030303030303</v>
      </c>
      <c r="N63" s="6">
        <f t="shared" si="50"/>
        <v>96.969696969696969</v>
      </c>
      <c r="O63" s="6">
        <f t="shared" si="51"/>
        <v>42.424242424242422</v>
      </c>
      <c r="P63" s="6">
        <f t="shared" si="52"/>
        <v>3.5757575757575757</v>
      </c>
      <c r="Q63" s="6">
        <f t="shared" si="53"/>
        <v>53.81818181818182</v>
      </c>
      <c r="R63" s="10" t="str">
        <f t="shared" si="54"/>
        <v>Допустимо</v>
      </c>
    </row>
    <row r="64" spans="1:18" ht="62.4" x14ac:dyDescent="0.3">
      <c r="A64" s="2">
        <v>47</v>
      </c>
      <c r="B64" s="3" t="s">
        <v>75</v>
      </c>
      <c r="C64" s="9">
        <v>4</v>
      </c>
      <c r="D64" s="4">
        <f t="shared" si="44"/>
        <v>4</v>
      </c>
      <c r="E64" s="5">
        <f t="shared" si="45"/>
        <v>100</v>
      </c>
      <c r="F64" s="9">
        <v>2</v>
      </c>
      <c r="G64" s="5">
        <f t="shared" si="46"/>
        <v>50</v>
      </c>
      <c r="H64" s="9">
        <v>1</v>
      </c>
      <c r="I64" s="5">
        <f t="shared" si="47"/>
        <v>25</v>
      </c>
      <c r="J64" s="9">
        <v>1</v>
      </c>
      <c r="K64" s="5">
        <f t="shared" si="48"/>
        <v>25</v>
      </c>
      <c r="L64" s="9">
        <v>0</v>
      </c>
      <c r="M64" s="5">
        <f t="shared" si="49"/>
        <v>0</v>
      </c>
      <c r="N64" s="6">
        <f t="shared" si="50"/>
        <v>100</v>
      </c>
      <c r="O64" s="6">
        <f t="shared" si="51"/>
        <v>75</v>
      </c>
      <c r="P64" s="6">
        <f t="shared" si="52"/>
        <v>4.25</v>
      </c>
      <c r="Q64" s="6">
        <f t="shared" si="53"/>
        <v>75</v>
      </c>
      <c r="R64" s="10" t="str">
        <f t="shared" si="54"/>
        <v>Допустимо</v>
      </c>
    </row>
    <row r="65" spans="1:18" ht="15.6" x14ac:dyDescent="0.3">
      <c r="A65" s="7"/>
      <c r="B65" s="1" t="s">
        <v>76</v>
      </c>
      <c r="C65" s="8">
        <f>SUM(C52:C64)</f>
        <v>249</v>
      </c>
      <c r="D65" s="8">
        <f>SUM(D52:D64)</f>
        <v>221</v>
      </c>
      <c r="E65" s="6">
        <f t="shared" si="45"/>
        <v>88.755020080321287</v>
      </c>
      <c r="F65" s="8">
        <f>SUM(F52:F64)</f>
        <v>67</v>
      </c>
      <c r="G65" s="6">
        <f t="shared" si="46"/>
        <v>30.316742081447963</v>
      </c>
      <c r="H65" s="8">
        <f>SUM(H52:H64)</f>
        <v>67</v>
      </c>
      <c r="I65" s="6">
        <f t="shared" si="47"/>
        <v>30.316742081447963</v>
      </c>
      <c r="J65" s="8">
        <f>SUM(J52:J64)</f>
        <v>83</v>
      </c>
      <c r="K65" s="6">
        <f t="shared" si="48"/>
        <v>37.556561085972852</v>
      </c>
      <c r="L65" s="8">
        <f>SUM(L52:L64)</f>
        <v>4</v>
      </c>
      <c r="M65" s="6">
        <f t="shared" si="49"/>
        <v>1.8099547511312217</v>
      </c>
      <c r="N65" s="6">
        <f t="shared" si="50"/>
        <v>98.190045248868785</v>
      </c>
      <c r="O65" s="6">
        <f t="shared" si="51"/>
        <v>60.633484162895925</v>
      </c>
      <c r="P65" s="6">
        <f t="shared" si="52"/>
        <v>3.8914027149321266</v>
      </c>
      <c r="Q65" s="6">
        <f t="shared" si="53"/>
        <v>63.52941176470587</v>
      </c>
    </row>
    <row r="66" spans="1:18" x14ac:dyDescent="0.3">
      <c r="A66" s="11" t="s">
        <v>77</v>
      </c>
      <c r="B66" s="11" t="s">
        <v>77</v>
      </c>
      <c r="C66" s="12" t="s">
        <v>77</v>
      </c>
      <c r="D66" s="11" t="s">
        <v>77</v>
      </c>
      <c r="E66" s="11" t="s">
        <v>77</v>
      </c>
      <c r="F66" s="12" t="s">
        <v>77</v>
      </c>
      <c r="G66" s="11" t="s">
        <v>77</v>
      </c>
      <c r="H66" s="12" t="s">
        <v>77</v>
      </c>
      <c r="I66" s="11" t="s">
        <v>77</v>
      </c>
      <c r="J66" s="12" t="s">
        <v>77</v>
      </c>
      <c r="K66" s="11" t="s">
        <v>77</v>
      </c>
      <c r="L66" s="12" t="s">
        <v>77</v>
      </c>
      <c r="M66" s="11" t="s">
        <v>77</v>
      </c>
      <c r="N66" s="11" t="s">
        <v>77</v>
      </c>
      <c r="O66" s="11" t="s">
        <v>77</v>
      </c>
      <c r="P66" s="11" t="s">
        <v>77</v>
      </c>
      <c r="Q66" s="11" t="s">
        <v>77</v>
      </c>
    </row>
    <row r="67" spans="1:18" ht="31.2" x14ac:dyDescent="0.3">
      <c r="A67" s="2">
        <v>48</v>
      </c>
      <c r="B67" s="3" t="s">
        <v>78</v>
      </c>
      <c r="C67" s="9">
        <v>13</v>
      </c>
      <c r="D67" s="4">
        <f t="shared" ref="D67:D84" si="55">F67+H67+J67+L67</f>
        <v>12</v>
      </c>
      <c r="E67" s="5">
        <f t="shared" ref="E67:E85" si="56">100/C67*D67</f>
        <v>92.307692307692307</v>
      </c>
      <c r="F67" s="9">
        <v>1</v>
      </c>
      <c r="G67" s="5">
        <f t="shared" ref="G67:G85" si="57">100/D67*F67</f>
        <v>8.3333333333333339</v>
      </c>
      <c r="H67" s="9">
        <v>6</v>
      </c>
      <c r="I67" s="5">
        <f t="shared" ref="I67:I85" si="58">100/D67*H67</f>
        <v>50</v>
      </c>
      <c r="J67" s="9">
        <v>5</v>
      </c>
      <c r="K67" s="5">
        <f t="shared" ref="K67:K85" si="59">100/D67*J67</f>
        <v>41.666666666666671</v>
      </c>
      <c r="L67" s="9">
        <v>0</v>
      </c>
      <c r="M67" s="5">
        <f t="shared" ref="M67:M85" si="60">100/D67*L67</f>
        <v>0</v>
      </c>
      <c r="N67" s="6">
        <f t="shared" ref="N67:N85" si="61">100/D67*(F67+H67+J67)</f>
        <v>100</v>
      </c>
      <c r="O67" s="6">
        <f t="shared" ref="O67:O85" si="62">100/D67*(F67+H67)</f>
        <v>58.333333333333336</v>
      </c>
      <c r="P67" s="6">
        <f t="shared" ref="P67:P85" si="63">100/D67*(5*F67+4*H67+3*J67+2*L67)/100</f>
        <v>3.666666666666667</v>
      </c>
      <c r="Q67" s="6">
        <f t="shared" ref="Q67:Q85" si="64">100/D67*(1*F67+0.64*H67+0.36*J67+0.16*L67)</f>
        <v>55.333333333333336</v>
      </c>
      <c r="R67" s="10" t="str">
        <f t="shared" ref="R67:R84" si="65">IF(C67&lt;D67,"Введено не верное количество отметок","Допустимо")</f>
        <v>Допустимо</v>
      </c>
    </row>
    <row r="68" spans="1:18" ht="31.2" x14ac:dyDescent="0.3">
      <c r="A68" s="2">
        <v>49</v>
      </c>
      <c r="B68" s="3" t="s">
        <v>79</v>
      </c>
      <c r="C68" s="9">
        <v>7</v>
      </c>
      <c r="D68" s="4">
        <f t="shared" si="55"/>
        <v>7</v>
      </c>
      <c r="E68" s="5">
        <f t="shared" si="56"/>
        <v>100</v>
      </c>
      <c r="F68" s="9">
        <v>0</v>
      </c>
      <c r="G68" s="5">
        <f t="shared" si="57"/>
        <v>0</v>
      </c>
      <c r="H68" s="9">
        <v>3</v>
      </c>
      <c r="I68" s="5">
        <f t="shared" si="58"/>
        <v>42.857142857142861</v>
      </c>
      <c r="J68" s="9">
        <v>4</v>
      </c>
      <c r="K68" s="5">
        <f t="shared" si="59"/>
        <v>57.142857142857146</v>
      </c>
      <c r="L68" s="9">
        <v>0</v>
      </c>
      <c r="M68" s="5">
        <f t="shared" si="60"/>
        <v>0</v>
      </c>
      <c r="N68" s="6">
        <f t="shared" si="61"/>
        <v>100</v>
      </c>
      <c r="O68" s="6">
        <f t="shared" si="62"/>
        <v>42.857142857142861</v>
      </c>
      <c r="P68" s="6">
        <f t="shared" si="63"/>
        <v>3.4285714285714288</v>
      </c>
      <c r="Q68" s="6">
        <f t="shared" si="64"/>
        <v>48</v>
      </c>
      <c r="R68" s="10" t="str">
        <f t="shared" si="65"/>
        <v>Допустимо</v>
      </c>
    </row>
    <row r="69" spans="1:18" ht="46.8" x14ac:dyDescent="0.3">
      <c r="A69" s="2">
        <v>50</v>
      </c>
      <c r="B69" s="3" t="s">
        <v>80</v>
      </c>
      <c r="C69" s="9">
        <v>14</v>
      </c>
      <c r="D69" s="4">
        <f t="shared" si="55"/>
        <v>10</v>
      </c>
      <c r="E69" s="5">
        <f t="shared" si="56"/>
        <v>71.428571428571431</v>
      </c>
      <c r="F69" s="9">
        <v>0</v>
      </c>
      <c r="G69" s="5">
        <f t="shared" si="57"/>
        <v>0</v>
      </c>
      <c r="H69" s="9">
        <v>2</v>
      </c>
      <c r="I69" s="5">
        <f t="shared" si="58"/>
        <v>20</v>
      </c>
      <c r="J69" s="9">
        <v>8</v>
      </c>
      <c r="K69" s="5">
        <f t="shared" si="59"/>
        <v>80</v>
      </c>
      <c r="L69" s="9">
        <v>0</v>
      </c>
      <c r="M69" s="5">
        <f t="shared" si="60"/>
        <v>0</v>
      </c>
      <c r="N69" s="6">
        <f t="shared" si="61"/>
        <v>100</v>
      </c>
      <c r="O69" s="6">
        <f t="shared" si="62"/>
        <v>20</v>
      </c>
      <c r="P69" s="6">
        <f t="shared" si="63"/>
        <v>3.2</v>
      </c>
      <c r="Q69" s="6">
        <f t="shared" si="64"/>
        <v>41.6</v>
      </c>
      <c r="R69" s="10" t="str">
        <f t="shared" si="65"/>
        <v>Допустимо</v>
      </c>
    </row>
    <row r="70" spans="1:18" ht="31.2" x14ac:dyDescent="0.3">
      <c r="A70" s="2">
        <v>51</v>
      </c>
      <c r="B70" s="3" t="s">
        <v>81</v>
      </c>
      <c r="C70" s="9">
        <v>14</v>
      </c>
      <c r="D70" s="4">
        <f t="shared" si="55"/>
        <v>14</v>
      </c>
      <c r="E70" s="5">
        <f t="shared" si="56"/>
        <v>100</v>
      </c>
      <c r="F70" s="9">
        <v>4</v>
      </c>
      <c r="G70" s="5">
        <f t="shared" si="57"/>
        <v>28.571428571428573</v>
      </c>
      <c r="H70" s="9">
        <v>2</v>
      </c>
      <c r="I70" s="5">
        <f t="shared" si="58"/>
        <v>14.285714285714286</v>
      </c>
      <c r="J70" s="9">
        <v>7</v>
      </c>
      <c r="K70" s="5">
        <f t="shared" si="59"/>
        <v>50</v>
      </c>
      <c r="L70" s="9">
        <v>1</v>
      </c>
      <c r="M70" s="5">
        <f t="shared" si="60"/>
        <v>7.1428571428571432</v>
      </c>
      <c r="N70" s="6">
        <f t="shared" si="61"/>
        <v>92.857142857142861</v>
      </c>
      <c r="O70" s="6">
        <f t="shared" si="62"/>
        <v>42.857142857142861</v>
      </c>
      <c r="P70" s="6">
        <f t="shared" si="63"/>
        <v>3.6428571428571428</v>
      </c>
      <c r="Q70" s="6">
        <f t="shared" si="64"/>
        <v>56.857142857142868</v>
      </c>
      <c r="R70" s="10" t="str">
        <f t="shared" si="65"/>
        <v>Допустимо</v>
      </c>
    </row>
    <row r="71" spans="1:18" ht="31.2" x14ac:dyDescent="0.3">
      <c r="A71" s="2">
        <v>52</v>
      </c>
      <c r="B71" s="3" t="s">
        <v>82</v>
      </c>
      <c r="C71" s="9">
        <v>12</v>
      </c>
      <c r="D71" s="4">
        <f t="shared" si="55"/>
        <v>12</v>
      </c>
      <c r="E71" s="5">
        <f t="shared" si="56"/>
        <v>100</v>
      </c>
      <c r="F71" s="9">
        <v>1</v>
      </c>
      <c r="G71" s="5">
        <f t="shared" si="57"/>
        <v>8.3333333333333339</v>
      </c>
      <c r="H71" s="9">
        <v>3</v>
      </c>
      <c r="I71" s="5">
        <f t="shared" si="58"/>
        <v>25</v>
      </c>
      <c r="J71" s="9">
        <v>7</v>
      </c>
      <c r="K71" s="5">
        <f t="shared" si="59"/>
        <v>58.333333333333336</v>
      </c>
      <c r="L71" s="9">
        <v>1</v>
      </c>
      <c r="M71" s="5">
        <f t="shared" si="60"/>
        <v>8.3333333333333339</v>
      </c>
      <c r="N71" s="6">
        <f t="shared" si="61"/>
        <v>91.666666666666671</v>
      </c>
      <c r="O71" s="6">
        <f t="shared" si="62"/>
        <v>33.333333333333336</v>
      </c>
      <c r="P71" s="6">
        <f t="shared" si="63"/>
        <v>3.3333333333333339</v>
      </c>
      <c r="Q71" s="6">
        <f t="shared" si="64"/>
        <v>46.666666666666664</v>
      </c>
      <c r="R71" s="10" t="str">
        <f t="shared" si="65"/>
        <v>Допустимо</v>
      </c>
    </row>
    <row r="72" spans="1:18" ht="31.2" x14ac:dyDescent="0.3">
      <c r="A72" s="2">
        <v>53</v>
      </c>
      <c r="B72" s="3" t="s">
        <v>83</v>
      </c>
      <c r="C72" s="9">
        <v>7</v>
      </c>
      <c r="D72" s="4">
        <f t="shared" si="55"/>
        <v>6</v>
      </c>
      <c r="E72" s="5">
        <f t="shared" si="56"/>
        <v>85.714285714285722</v>
      </c>
      <c r="F72" s="9">
        <v>2</v>
      </c>
      <c r="G72" s="5">
        <f t="shared" si="57"/>
        <v>33.333333333333336</v>
      </c>
      <c r="H72" s="9">
        <v>3</v>
      </c>
      <c r="I72" s="5">
        <f t="shared" si="58"/>
        <v>50</v>
      </c>
      <c r="J72" s="9">
        <v>1</v>
      </c>
      <c r="K72" s="5">
        <f t="shared" si="59"/>
        <v>16.666666666666668</v>
      </c>
      <c r="L72" s="9">
        <v>0</v>
      </c>
      <c r="M72" s="5">
        <f t="shared" si="60"/>
        <v>0</v>
      </c>
      <c r="N72" s="6">
        <f t="shared" si="61"/>
        <v>100</v>
      </c>
      <c r="O72" s="6">
        <f t="shared" si="62"/>
        <v>83.333333333333343</v>
      </c>
      <c r="P72" s="6">
        <f t="shared" si="63"/>
        <v>4.166666666666667</v>
      </c>
      <c r="Q72" s="6">
        <f t="shared" si="64"/>
        <v>71.333333333333343</v>
      </c>
      <c r="R72" s="10" t="str">
        <f t="shared" si="65"/>
        <v>Допустимо</v>
      </c>
    </row>
    <row r="73" spans="1:18" ht="31.2" x14ac:dyDescent="0.3">
      <c r="A73" s="2">
        <v>54</v>
      </c>
      <c r="B73" s="3" t="s">
        <v>84</v>
      </c>
      <c r="C73" s="9">
        <v>15</v>
      </c>
      <c r="D73" s="4">
        <f t="shared" si="55"/>
        <v>13</v>
      </c>
      <c r="E73" s="5">
        <f t="shared" si="56"/>
        <v>86.666666666666671</v>
      </c>
      <c r="F73" s="9">
        <v>2</v>
      </c>
      <c r="G73" s="5">
        <f t="shared" si="57"/>
        <v>15.384615384615385</v>
      </c>
      <c r="H73" s="9">
        <v>6</v>
      </c>
      <c r="I73" s="5">
        <f t="shared" si="58"/>
        <v>46.153846153846153</v>
      </c>
      <c r="J73" s="9">
        <v>3</v>
      </c>
      <c r="K73" s="5">
        <f t="shared" si="59"/>
        <v>23.076923076923077</v>
      </c>
      <c r="L73" s="9">
        <v>2</v>
      </c>
      <c r="M73" s="5">
        <f t="shared" si="60"/>
        <v>15.384615384615385</v>
      </c>
      <c r="N73" s="6">
        <f t="shared" si="61"/>
        <v>84.615384615384613</v>
      </c>
      <c r="O73" s="6">
        <f t="shared" si="62"/>
        <v>61.53846153846154</v>
      </c>
      <c r="P73" s="6">
        <f t="shared" si="63"/>
        <v>3.6153846153846154</v>
      </c>
      <c r="Q73" s="6">
        <f t="shared" si="64"/>
        <v>55.692307692307693</v>
      </c>
      <c r="R73" s="10" t="str">
        <f t="shared" si="65"/>
        <v>Допустимо</v>
      </c>
    </row>
    <row r="74" spans="1:18" ht="46.8" x14ac:dyDescent="0.3">
      <c r="A74" s="2">
        <v>55</v>
      </c>
      <c r="B74" s="3" t="s">
        <v>85</v>
      </c>
      <c r="C74" s="9">
        <v>6</v>
      </c>
      <c r="D74" s="4">
        <f t="shared" si="55"/>
        <v>6</v>
      </c>
      <c r="E74" s="5">
        <f t="shared" si="56"/>
        <v>100</v>
      </c>
      <c r="F74" s="9">
        <v>0</v>
      </c>
      <c r="G74" s="5">
        <f t="shared" si="57"/>
        <v>0</v>
      </c>
      <c r="H74" s="9">
        <v>1</v>
      </c>
      <c r="I74" s="5">
        <f t="shared" si="58"/>
        <v>16.666666666666668</v>
      </c>
      <c r="J74" s="9">
        <v>5</v>
      </c>
      <c r="K74" s="5">
        <f t="shared" si="59"/>
        <v>83.333333333333343</v>
      </c>
      <c r="L74" s="9">
        <v>0</v>
      </c>
      <c r="M74" s="5">
        <f t="shared" si="60"/>
        <v>0</v>
      </c>
      <c r="N74" s="6">
        <f t="shared" si="61"/>
        <v>100</v>
      </c>
      <c r="O74" s="6">
        <f t="shared" si="62"/>
        <v>16.666666666666668</v>
      </c>
      <c r="P74" s="6">
        <f t="shared" si="63"/>
        <v>3.166666666666667</v>
      </c>
      <c r="Q74" s="6">
        <f t="shared" si="64"/>
        <v>40.666666666666671</v>
      </c>
      <c r="R74" s="10" t="str">
        <f t="shared" si="65"/>
        <v>Допустимо</v>
      </c>
    </row>
    <row r="75" spans="1:18" ht="46.8" x14ac:dyDescent="0.3">
      <c r="A75" s="2">
        <v>56</v>
      </c>
      <c r="B75" s="3" t="s">
        <v>86</v>
      </c>
      <c r="C75" s="9">
        <v>20</v>
      </c>
      <c r="D75" s="4">
        <f t="shared" si="55"/>
        <v>16</v>
      </c>
      <c r="E75" s="5">
        <f t="shared" si="56"/>
        <v>80</v>
      </c>
      <c r="F75" s="9">
        <v>1</v>
      </c>
      <c r="G75" s="5">
        <f t="shared" si="57"/>
        <v>6.25</v>
      </c>
      <c r="H75" s="9">
        <v>3</v>
      </c>
      <c r="I75" s="5">
        <f t="shared" si="58"/>
        <v>18.75</v>
      </c>
      <c r="J75" s="9">
        <v>10</v>
      </c>
      <c r="K75" s="5">
        <f t="shared" si="59"/>
        <v>62.5</v>
      </c>
      <c r="L75" s="9">
        <v>2</v>
      </c>
      <c r="M75" s="5">
        <f t="shared" si="60"/>
        <v>12.5</v>
      </c>
      <c r="N75" s="6">
        <f t="shared" si="61"/>
        <v>87.5</v>
      </c>
      <c r="O75" s="6">
        <f t="shared" si="62"/>
        <v>25</v>
      </c>
      <c r="P75" s="6">
        <f t="shared" si="63"/>
        <v>3.1875</v>
      </c>
      <c r="Q75" s="6">
        <f t="shared" si="64"/>
        <v>42.75</v>
      </c>
      <c r="R75" s="10" t="str">
        <f t="shared" si="65"/>
        <v>Допустимо</v>
      </c>
    </row>
    <row r="76" spans="1:18" ht="31.2" x14ac:dyDescent="0.3">
      <c r="A76" s="2">
        <v>57</v>
      </c>
      <c r="B76" s="3" t="s">
        <v>87</v>
      </c>
      <c r="C76" s="9">
        <v>8</v>
      </c>
      <c r="D76" s="4">
        <f t="shared" si="55"/>
        <v>8</v>
      </c>
      <c r="E76" s="5">
        <f t="shared" si="56"/>
        <v>100</v>
      </c>
      <c r="F76" s="9">
        <v>0</v>
      </c>
      <c r="G76" s="5">
        <f t="shared" si="57"/>
        <v>0</v>
      </c>
      <c r="H76" s="9">
        <v>1</v>
      </c>
      <c r="I76" s="5">
        <f t="shared" si="58"/>
        <v>12.5</v>
      </c>
      <c r="J76" s="9">
        <v>3</v>
      </c>
      <c r="K76" s="5">
        <f t="shared" si="59"/>
        <v>37.5</v>
      </c>
      <c r="L76" s="9">
        <v>4</v>
      </c>
      <c r="M76" s="5">
        <f t="shared" si="60"/>
        <v>50</v>
      </c>
      <c r="N76" s="6">
        <f t="shared" si="61"/>
        <v>50</v>
      </c>
      <c r="O76" s="6">
        <f t="shared" si="62"/>
        <v>12.5</v>
      </c>
      <c r="P76" s="6">
        <f t="shared" si="63"/>
        <v>2.625</v>
      </c>
      <c r="Q76" s="6">
        <f t="shared" si="64"/>
        <v>29.500000000000004</v>
      </c>
      <c r="R76" s="10" t="str">
        <f t="shared" si="65"/>
        <v>Допустимо</v>
      </c>
    </row>
    <row r="77" spans="1:18" ht="31.2" x14ac:dyDescent="0.3">
      <c r="A77" s="2">
        <v>58</v>
      </c>
      <c r="B77" s="3" t="s">
        <v>88</v>
      </c>
      <c r="C77" s="9">
        <v>14</v>
      </c>
      <c r="D77" s="4">
        <f t="shared" si="55"/>
        <v>14</v>
      </c>
      <c r="E77" s="5">
        <f t="shared" si="56"/>
        <v>100</v>
      </c>
      <c r="F77" s="9">
        <v>1</v>
      </c>
      <c r="G77" s="5">
        <f t="shared" si="57"/>
        <v>7.1428571428571432</v>
      </c>
      <c r="H77" s="9">
        <v>5</v>
      </c>
      <c r="I77" s="5">
        <f t="shared" si="58"/>
        <v>35.714285714285715</v>
      </c>
      <c r="J77" s="9">
        <v>8</v>
      </c>
      <c r="K77" s="5">
        <f t="shared" si="59"/>
        <v>57.142857142857146</v>
      </c>
      <c r="L77" s="9">
        <v>0</v>
      </c>
      <c r="M77" s="5">
        <f t="shared" si="60"/>
        <v>0</v>
      </c>
      <c r="N77" s="6">
        <f t="shared" si="61"/>
        <v>100</v>
      </c>
      <c r="O77" s="6">
        <f t="shared" si="62"/>
        <v>42.857142857142861</v>
      </c>
      <c r="P77" s="6">
        <f t="shared" si="63"/>
        <v>3.5</v>
      </c>
      <c r="Q77" s="6">
        <f t="shared" si="64"/>
        <v>50.571428571428577</v>
      </c>
      <c r="R77" s="10" t="str">
        <f t="shared" si="65"/>
        <v>Допустимо</v>
      </c>
    </row>
    <row r="78" spans="1:18" ht="31.2" x14ac:dyDescent="0.3">
      <c r="A78" s="2">
        <v>59</v>
      </c>
      <c r="B78" s="3" t="s">
        <v>89</v>
      </c>
      <c r="C78" s="9">
        <v>21</v>
      </c>
      <c r="D78" s="4">
        <f t="shared" si="55"/>
        <v>15</v>
      </c>
      <c r="E78" s="5">
        <f t="shared" si="56"/>
        <v>71.428571428571431</v>
      </c>
      <c r="F78" s="9">
        <v>1</v>
      </c>
      <c r="G78" s="5">
        <f t="shared" si="57"/>
        <v>6.666666666666667</v>
      </c>
      <c r="H78" s="9">
        <v>4</v>
      </c>
      <c r="I78" s="5">
        <f t="shared" si="58"/>
        <v>26.666666666666668</v>
      </c>
      <c r="J78" s="9">
        <v>6</v>
      </c>
      <c r="K78" s="5">
        <f t="shared" si="59"/>
        <v>40</v>
      </c>
      <c r="L78" s="9">
        <v>4</v>
      </c>
      <c r="M78" s="5">
        <f t="shared" si="60"/>
        <v>26.666666666666668</v>
      </c>
      <c r="N78" s="6">
        <f t="shared" si="61"/>
        <v>73.333333333333343</v>
      </c>
      <c r="O78" s="6">
        <f t="shared" si="62"/>
        <v>33.333333333333336</v>
      </c>
      <c r="P78" s="6">
        <f t="shared" si="63"/>
        <v>3.1333333333333337</v>
      </c>
      <c r="Q78" s="6">
        <f t="shared" si="64"/>
        <v>42.400000000000006</v>
      </c>
      <c r="R78" s="10" t="str">
        <f t="shared" si="65"/>
        <v>Допустимо</v>
      </c>
    </row>
    <row r="79" spans="1:18" ht="31.2" x14ac:dyDescent="0.3">
      <c r="A79" s="2">
        <v>60</v>
      </c>
      <c r="B79" s="3" t="s">
        <v>90</v>
      </c>
      <c r="C79" s="9">
        <v>26</v>
      </c>
      <c r="D79" s="4">
        <f t="shared" si="55"/>
        <v>21</v>
      </c>
      <c r="E79" s="5">
        <f t="shared" si="56"/>
        <v>80.769230769230774</v>
      </c>
      <c r="F79" s="9">
        <v>4</v>
      </c>
      <c r="G79" s="5">
        <f t="shared" si="57"/>
        <v>19.047619047619047</v>
      </c>
      <c r="H79" s="9">
        <v>9</v>
      </c>
      <c r="I79" s="5">
        <f t="shared" si="58"/>
        <v>42.857142857142854</v>
      </c>
      <c r="J79" s="9">
        <v>8</v>
      </c>
      <c r="K79" s="5">
        <f t="shared" si="59"/>
        <v>38.095238095238095</v>
      </c>
      <c r="L79" s="9">
        <v>0</v>
      </c>
      <c r="M79" s="5">
        <f t="shared" si="60"/>
        <v>0</v>
      </c>
      <c r="N79" s="6">
        <f t="shared" si="61"/>
        <v>100</v>
      </c>
      <c r="O79" s="6">
        <f t="shared" si="62"/>
        <v>61.904761904761905</v>
      </c>
      <c r="P79" s="6">
        <f t="shared" si="63"/>
        <v>3.8095238095238098</v>
      </c>
      <c r="Q79" s="6">
        <f t="shared" si="64"/>
        <v>60.19047619047619</v>
      </c>
      <c r="R79" s="10" t="str">
        <f t="shared" si="65"/>
        <v>Допустимо</v>
      </c>
    </row>
    <row r="80" spans="1:18" ht="31.2" x14ac:dyDescent="0.3">
      <c r="A80" s="2">
        <v>61</v>
      </c>
      <c r="B80" s="3" t="s">
        <v>91</v>
      </c>
      <c r="C80" s="9">
        <v>7</v>
      </c>
      <c r="D80" s="4">
        <f t="shared" si="55"/>
        <v>6</v>
      </c>
      <c r="E80" s="5">
        <f t="shared" si="56"/>
        <v>85.714285714285722</v>
      </c>
      <c r="F80" s="9">
        <v>0</v>
      </c>
      <c r="G80" s="5">
        <f t="shared" si="57"/>
        <v>0</v>
      </c>
      <c r="H80" s="9">
        <v>3</v>
      </c>
      <c r="I80" s="5">
        <f t="shared" si="58"/>
        <v>50</v>
      </c>
      <c r="J80" s="9">
        <v>3</v>
      </c>
      <c r="K80" s="5">
        <f t="shared" si="59"/>
        <v>50</v>
      </c>
      <c r="L80" s="9">
        <v>0</v>
      </c>
      <c r="M80" s="5">
        <f t="shared" si="60"/>
        <v>0</v>
      </c>
      <c r="N80" s="6">
        <f t="shared" si="61"/>
        <v>100</v>
      </c>
      <c r="O80" s="6">
        <f t="shared" si="62"/>
        <v>50</v>
      </c>
      <c r="P80" s="6">
        <f t="shared" si="63"/>
        <v>3.5</v>
      </c>
      <c r="Q80" s="6">
        <f t="shared" si="64"/>
        <v>50</v>
      </c>
      <c r="R80" s="10" t="str">
        <f t="shared" si="65"/>
        <v>Допустимо</v>
      </c>
    </row>
    <row r="81" spans="1:18" ht="31.2" x14ac:dyDescent="0.3">
      <c r="A81" s="2">
        <v>62</v>
      </c>
      <c r="B81" s="3" t="s">
        <v>92</v>
      </c>
      <c r="C81" s="9">
        <v>11</v>
      </c>
      <c r="D81" s="4">
        <f t="shared" si="55"/>
        <v>10</v>
      </c>
      <c r="E81" s="5">
        <f t="shared" si="56"/>
        <v>90.909090909090921</v>
      </c>
      <c r="F81" s="9">
        <v>2</v>
      </c>
      <c r="G81" s="5">
        <f t="shared" si="57"/>
        <v>20</v>
      </c>
      <c r="H81" s="9">
        <v>5</v>
      </c>
      <c r="I81" s="5">
        <f t="shared" si="58"/>
        <v>50</v>
      </c>
      <c r="J81" s="9">
        <v>3</v>
      </c>
      <c r="K81" s="5">
        <f t="shared" si="59"/>
        <v>30</v>
      </c>
      <c r="L81" s="9">
        <v>0</v>
      </c>
      <c r="M81" s="5">
        <f t="shared" si="60"/>
        <v>0</v>
      </c>
      <c r="N81" s="6">
        <f t="shared" si="61"/>
        <v>100</v>
      </c>
      <c r="O81" s="6">
        <f t="shared" si="62"/>
        <v>70</v>
      </c>
      <c r="P81" s="6">
        <f t="shared" si="63"/>
        <v>3.9</v>
      </c>
      <c r="Q81" s="6">
        <f t="shared" si="64"/>
        <v>62.800000000000004</v>
      </c>
      <c r="R81" s="10" t="str">
        <f t="shared" si="65"/>
        <v>Допустимо</v>
      </c>
    </row>
    <row r="82" spans="1:18" ht="31.2" x14ac:dyDescent="0.3">
      <c r="A82" s="2">
        <v>63</v>
      </c>
      <c r="B82" s="3" t="s">
        <v>93</v>
      </c>
      <c r="C82" s="9">
        <v>5</v>
      </c>
      <c r="D82" s="4">
        <f t="shared" si="55"/>
        <v>5</v>
      </c>
      <c r="E82" s="5">
        <f t="shared" si="56"/>
        <v>100</v>
      </c>
      <c r="F82" s="9">
        <v>1</v>
      </c>
      <c r="G82" s="5">
        <f t="shared" si="57"/>
        <v>20</v>
      </c>
      <c r="H82" s="9">
        <v>1</v>
      </c>
      <c r="I82" s="5">
        <f t="shared" si="58"/>
        <v>20</v>
      </c>
      <c r="J82" s="9">
        <v>3</v>
      </c>
      <c r="K82" s="5">
        <f t="shared" si="59"/>
        <v>60</v>
      </c>
      <c r="L82" s="9">
        <v>0</v>
      </c>
      <c r="M82" s="5">
        <f t="shared" si="60"/>
        <v>0</v>
      </c>
      <c r="N82" s="6">
        <f t="shared" si="61"/>
        <v>100</v>
      </c>
      <c r="O82" s="6">
        <f t="shared" si="62"/>
        <v>40</v>
      </c>
      <c r="P82" s="6">
        <f t="shared" si="63"/>
        <v>3.6</v>
      </c>
      <c r="Q82" s="6">
        <f t="shared" si="64"/>
        <v>54.400000000000006</v>
      </c>
      <c r="R82" s="10" t="str">
        <f t="shared" si="65"/>
        <v>Допустимо</v>
      </c>
    </row>
    <row r="83" spans="1:18" ht="31.2" x14ac:dyDescent="0.3">
      <c r="A83" s="2">
        <v>64</v>
      </c>
      <c r="B83" s="3" t="s">
        <v>94</v>
      </c>
      <c r="C83" s="9">
        <v>5</v>
      </c>
      <c r="D83" s="4">
        <f t="shared" si="55"/>
        <v>5</v>
      </c>
      <c r="E83" s="5">
        <f t="shared" si="56"/>
        <v>100</v>
      </c>
      <c r="F83" s="9">
        <v>1</v>
      </c>
      <c r="G83" s="5">
        <f t="shared" si="57"/>
        <v>20</v>
      </c>
      <c r="H83" s="9">
        <v>2</v>
      </c>
      <c r="I83" s="5">
        <f t="shared" si="58"/>
        <v>40</v>
      </c>
      <c r="J83" s="9">
        <v>1</v>
      </c>
      <c r="K83" s="5">
        <f t="shared" si="59"/>
        <v>20</v>
      </c>
      <c r="L83" s="9">
        <v>1</v>
      </c>
      <c r="M83" s="5">
        <f t="shared" si="60"/>
        <v>20</v>
      </c>
      <c r="N83" s="6">
        <f t="shared" si="61"/>
        <v>80</v>
      </c>
      <c r="O83" s="6">
        <f t="shared" si="62"/>
        <v>60</v>
      </c>
      <c r="P83" s="6">
        <f t="shared" si="63"/>
        <v>3.6</v>
      </c>
      <c r="Q83" s="6">
        <f t="shared" si="64"/>
        <v>56.000000000000007</v>
      </c>
      <c r="R83" s="10" t="str">
        <f t="shared" si="65"/>
        <v>Допустимо</v>
      </c>
    </row>
    <row r="84" spans="1:18" ht="31.2" x14ac:dyDescent="0.3">
      <c r="A84" s="2">
        <v>65</v>
      </c>
      <c r="B84" s="3" t="s">
        <v>95</v>
      </c>
      <c r="C84" s="9">
        <v>12</v>
      </c>
      <c r="D84" s="4">
        <f t="shared" si="55"/>
        <v>12</v>
      </c>
      <c r="E84" s="5">
        <f t="shared" si="56"/>
        <v>100</v>
      </c>
      <c r="F84" s="9">
        <v>5</v>
      </c>
      <c r="G84" s="5">
        <f t="shared" si="57"/>
        <v>41.666666666666671</v>
      </c>
      <c r="H84" s="9">
        <v>2</v>
      </c>
      <c r="I84" s="5">
        <f t="shared" si="58"/>
        <v>16.666666666666668</v>
      </c>
      <c r="J84" s="9">
        <v>2</v>
      </c>
      <c r="K84" s="5">
        <f t="shared" si="59"/>
        <v>16.666666666666668</v>
      </c>
      <c r="L84" s="9">
        <v>3</v>
      </c>
      <c r="M84" s="5">
        <f t="shared" si="60"/>
        <v>25</v>
      </c>
      <c r="N84" s="6">
        <f t="shared" si="61"/>
        <v>75</v>
      </c>
      <c r="O84" s="6">
        <f t="shared" si="62"/>
        <v>58.333333333333336</v>
      </c>
      <c r="P84" s="6">
        <f t="shared" si="63"/>
        <v>3.75</v>
      </c>
      <c r="Q84" s="6">
        <f t="shared" si="64"/>
        <v>62.333333333333343</v>
      </c>
      <c r="R84" s="10" t="str">
        <f t="shared" si="65"/>
        <v>Допустимо</v>
      </c>
    </row>
    <row r="85" spans="1:18" ht="15.6" x14ac:dyDescent="0.3">
      <c r="A85" s="7"/>
      <c r="B85" s="1" t="s">
        <v>96</v>
      </c>
      <c r="C85" s="8">
        <f>SUM(C67:C84)</f>
        <v>217</v>
      </c>
      <c r="D85" s="8">
        <f>SUM(D67:D84)</f>
        <v>192</v>
      </c>
      <c r="E85" s="6">
        <f t="shared" si="56"/>
        <v>88.47926267281106</v>
      </c>
      <c r="F85" s="8">
        <f>SUM(F67:F84)</f>
        <v>26</v>
      </c>
      <c r="G85" s="6">
        <f t="shared" si="57"/>
        <v>13.541666666666668</v>
      </c>
      <c r="H85" s="8">
        <f>SUM(H67:H84)</f>
        <v>61</v>
      </c>
      <c r="I85" s="6">
        <f t="shared" si="58"/>
        <v>31.770833333333336</v>
      </c>
      <c r="J85" s="8">
        <f>SUM(J67:J84)</f>
        <v>87</v>
      </c>
      <c r="K85" s="6">
        <f t="shared" si="59"/>
        <v>45.3125</v>
      </c>
      <c r="L85" s="8">
        <f>SUM(L67:L84)</f>
        <v>18</v>
      </c>
      <c r="M85" s="6">
        <f t="shared" si="60"/>
        <v>9.375</v>
      </c>
      <c r="N85" s="6">
        <f t="shared" si="61"/>
        <v>90.625</v>
      </c>
      <c r="O85" s="6">
        <f t="shared" si="62"/>
        <v>45.3125</v>
      </c>
      <c r="P85" s="6">
        <f t="shared" si="63"/>
        <v>3.494791666666667</v>
      </c>
      <c r="Q85" s="6">
        <f t="shared" si="64"/>
        <v>51.687499999999993</v>
      </c>
    </row>
    <row r="86" spans="1:18" x14ac:dyDescent="0.3">
      <c r="A86" s="11" t="s">
        <v>97</v>
      </c>
      <c r="B86" s="11" t="s">
        <v>97</v>
      </c>
      <c r="C86" s="12" t="s">
        <v>97</v>
      </c>
      <c r="D86" s="11" t="s">
        <v>97</v>
      </c>
      <c r="E86" s="11" t="s">
        <v>97</v>
      </c>
      <c r="F86" s="12" t="s">
        <v>97</v>
      </c>
      <c r="G86" s="11" t="s">
        <v>97</v>
      </c>
      <c r="H86" s="12" t="s">
        <v>97</v>
      </c>
      <c r="I86" s="11" t="s">
        <v>97</v>
      </c>
      <c r="J86" s="12" t="s">
        <v>97</v>
      </c>
      <c r="K86" s="11" t="s">
        <v>97</v>
      </c>
      <c r="L86" s="12" t="s">
        <v>97</v>
      </c>
      <c r="M86" s="11" t="s">
        <v>97</v>
      </c>
      <c r="N86" s="11" t="s">
        <v>97</v>
      </c>
      <c r="O86" s="11" t="s">
        <v>97</v>
      </c>
      <c r="P86" s="11" t="s">
        <v>97</v>
      </c>
      <c r="Q86" s="11" t="s">
        <v>97</v>
      </c>
    </row>
    <row r="87" spans="1:18" ht="31.2" x14ac:dyDescent="0.3">
      <c r="A87" s="2">
        <v>66</v>
      </c>
      <c r="B87" s="3" t="s">
        <v>98</v>
      </c>
      <c r="C87" s="9">
        <v>65</v>
      </c>
      <c r="D87" s="4">
        <f t="shared" ref="D87:D102" si="66">F87+H87+J87+L87</f>
        <v>28</v>
      </c>
      <c r="E87" s="5">
        <f t="shared" ref="E87:E103" si="67">100/C87*D87</f>
        <v>43.07692307692308</v>
      </c>
      <c r="F87" s="9">
        <v>8</v>
      </c>
      <c r="G87" s="5">
        <f t="shared" ref="G87:G103" si="68">100/D87*F87</f>
        <v>28.571428571428573</v>
      </c>
      <c r="H87" s="9">
        <v>12</v>
      </c>
      <c r="I87" s="5">
        <f t="shared" ref="I87:I103" si="69">100/D87*H87</f>
        <v>42.857142857142861</v>
      </c>
      <c r="J87" s="9">
        <v>7</v>
      </c>
      <c r="K87" s="5">
        <f t="shared" ref="K87:K103" si="70">100/D87*J87</f>
        <v>25</v>
      </c>
      <c r="L87" s="9">
        <v>1</v>
      </c>
      <c r="M87" s="5">
        <f t="shared" ref="M87:M103" si="71">100/D87*L87</f>
        <v>3.5714285714285716</v>
      </c>
      <c r="N87" s="6">
        <f t="shared" ref="N87:N103" si="72">100/D87*(F87+H87+J87)</f>
        <v>96.428571428571431</v>
      </c>
      <c r="O87" s="6">
        <f t="shared" ref="O87:O103" si="73">100/D87*(F87+H87)</f>
        <v>71.428571428571431</v>
      </c>
      <c r="P87" s="6">
        <f t="shared" ref="P87:P103" si="74">100/D87*(5*F87+4*H87+3*J87+2*L87)/100</f>
        <v>3.9642857142857144</v>
      </c>
      <c r="Q87" s="6">
        <f t="shared" ref="Q87:Q103" si="75">100/D87*(1*F87+0.64*H87+0.36*J87+0.16*L87)</f>
        <v>65.571428571428569</v>
      </c>
      <c r="R87" s="10" t="str">
        <f t="shared" ref="R87:R102" si="76">IF(C87&lt;D87,"Введено не верное количество отметок","Допустимо")</f>
        <v>Допустимо</v>
      </c>
    </row>
    <row r="88" spans="1:18" ht="31.2" x14ac:dyDescent="0.3">
      <c r="A88" s="2">
        <v>67</v>
      </c>
      <c r="B88" s="3" t="s">
        <v>99</v>
      </c>
      <c r="C88" s="9">
        <v>60</v>
      </c>
      <c r="D88" s="4">
        <f t="shared" si="66"/>
        <v>54</v>
      </c>
      <c r="E88" s="5">
        <f t="shared" si="67"/>
        <v>90</v>
      </c>
      <c r="F88" s="9">
        <v>11</v>
      </c>
      <c r="G88" s="5">
        <f t="shared" si="68"/>
        <v>20.37037037037037</v>
      </c>
      <c r="H88" s="9">
        <v>17</v>
      </c>
      <c r="I88" s="5">
        <f t="shared" si="69"/>
        <v>31.481481481481481</v>
      </c>
      <c r="J88" s="9">
        <v>21</v>
      </c>
      <c r="K88" s="5">
        <f t="shared" si="70"/>
        <v>38.888888888888886</v>
      </c>
      <c r="L88" s="9">
        <v>5</v>
      </c>
      <c r="M88" s="5">
        <f t="shared" si="71"/>
        <v>9.2592592592592595</v>
      </c>
      <c r="N88" s="6">
        <f t="shared" si="72"/>
        <v>90.740740740740748</v>
      </c>
      <c r="O88" s="6">
        <f t="shared" si="73"/>
        <v>51.851851851851855</v>
      </c>
      <c r="P88" s="6">
        <f t="shared" si="74"/>
        <v>3.6296296296296298</v>
      </c>
      <c r="Q88" s="6">
        <f t="shared" si="75"/>
        <v>56.000000000000007</v>
      </c>
      <c r="R88" s="10" t="str">
        <f t="shared" si="76"/>
        <v>Допустимо</v>
      </c>
    </row>
    <row r="89" spans="1:18" ht="15.6" x14ac:dyDescent="0.3">
      <c r="A89" s="2">
        <v>68</v>
      </c>
      <c r="B89" s="3" t="s">
        <v>100</v>
      </c>
      <c r="C89" s="9">
        <v>35</v>
      </c>
      <c r="D89" s="4">
        <f t="shared" si="66"/>
        <v>27</v>
      </c>
      <c r="E89" s="5">
        <f t="shared" si="67"/>
        <v>77.142857142857139</v>
      </c>
      <c r="F89" s="9">
        <v>2</v>
      </c>
      <c r="G89" s="5">
        <f t="shared" si="68"/>
        <v>7.4074074074074074</v>
      </c>
      <c r="H89" s="9">
        <v>14</v>
      </c>
      <c r="I89" s="5">
        <f t="shared" si="69"/>
        <v>51.851851851851855</v>
      </c>
      <c r="J89" s="9">
        <v>10</v>
      </c>
      <c r="K89" s="5">
        <f t="shared" si="70"/>
        <v>37.037037037037038</v>
      </c>
      <c r="L89" s="9">
        <v>1</v>
      </c>
      <c r="M89" s="5">
        <f t="shared" si="71"/>
        <v>3.7037037037037037</v>
      </c>
      <c r="N89" s="6">
        <f t="shared" si="72"/>
        <v>96.296296296296291</v>
      </c>
      <c r="O89" s="6">
        <f t="shared" si="73"/>
        <v>59.25925925925926</v>
      </c>
      <c r="P89" s="6">
        <f t="shared" si="74"/>
        <v>3.6296296296296298</v>
      </c>
      <c r="Q89" s="6">
        <f t="shared" si="75"/>
        <v>54.518518518518519</v>
      </c>
      <c r="R89" s="10" t="str">
        <f t="shared" si="76"/>
        <v>Допустимо</v>
      </c>
    </row>
    <row r="90" spans="1:18" ht="15.6" x14ac:dyDescent="0.3">
      <c r="A90" s="2">
        <v>69</v>
      </c>
      <c r="B90" s="3" t="s">
        <v>101</v>
      </c>
      <c r="C90" s="9">
        <v>24</v>
      </c>
      <c r="D90" s="4">
        <f t="shared" si="66"/>
        <v>21</v>
      </c>
      <c r="E90" s="5">
        <f t="shared" si="67"/>
        <v>87.5</v>
      </c>
      <c r="F90" s="9">
        <v>1</v>
      </c>
      <c r="G90" s="5">
        <f t="shared" si="68"/>
        <v>4.7619047619047619</v>
      </c>
      <c r="H90" s="9">
        <v>3</v>
      </c>
      <c r="I90" s="5">
        <f t="shared" si="69"/>
        <v>14.285714285714285</v>
      </c>
      <c r="J90" s="9">
        <v>15</v>
      </c>
      <c r="K90" s="5">
        <f t="shared" si="70"/>
        <v>71.428571428571431</v>
      </c>
      <c r="L90" s="9">
        <v>2</v>
      </c>
      <c r="M90" s="5">
        <f t="shared" si="71"/>
        <v>9.5238095238095237</v>
      </c>
      <c r="N90" s="6">
        <f t="shared" si="72"/>
        <v>90.476190476190482</v>
      </c>
      <c r="O90" s="6">
        <f t="shared" si="73"/>
        <v>19.047619047619047</v>
      </c>
      <c r="P90" s="6">
        <f t="shared" si="74"/>
        <v>3.1428571428571428</v>
      </c>
      <c r="Q90" s="6">
        <f t="shared" si="75"/>
        <v>41.142857142857146</v>
      </c>
      <c r="R90" s="10" t="str">
        <f t="shared" si="76"/>
        <v>Допустимо</v>
      </c>
    </row>
    <row r="91" spans="1:18" ht="15.6" x14ac:dyDescent="0.3">
      <c r="A91" s="2">
        <v>70</v>
      </c>
      <c r="B91" s="3" t="s">
        <v>102</v>
      </c>
      <c r="C91" s="9">
        <v>46</v>
      </c>
      <c r="D91" s="4">
        <f t="shared" si="66"/>
        <v>45</v>
      </c>
      <c r="E91" s="5">
        <f t="shared" si="67"/>
        <v>97.826086956521735</v>
      </c>
      <c r="F91" s="9">
        <v>9</v>
      </c>
      <c r="G91" s="5">
        <f t="shared" si="68"/>
        <v>20</v>
      </c>
      <c r="H91" s="9">
        <v>14</v>
      </c>
      <c r="I91" s="5">
        <f t="shared" si="69"/>
        <v>31.111111111111114</v>
      </c>
      <c r="J91" s="9">
        <v>20</v>
      </c>
      <c r="K91" s="5">
        <f t="shared" si="70"/>
        <v>44.444444444444443</v>
      </c>
      <c r="L91" s="9">
        <v>2</v>
      </c>
      <c r="M91" s="5">
        <f t="shared" si="71"/>
        <v>4.4444444444444446</v>
      </c>
      <c r="N91" s="6">
        <f t="shared" si="72"/>
        <v>95.555555555555557</v>
      </c>
      <c r="O91" s="6">
        <f t="shared" si="73"/>
        <v>51.111111111111114</v>
      </c>
      <c r="P91" s="6">
        <f t="shared" si="74"/>
        <v>3.666666666666667</v>
      </c>
      <c r="Q91" s="6">
        <f t="shared" si="75"/>
        <v>56.622222222222227</v>
      </c>
      <c r="R91" s="10" t="str">
        <f t="shared" si="76"/>
        <v>Допустимо</v>
      </c>
    </row>
    <row r="92" spans="1:18" ht="15.6" x14ac:dyDescent="0.3">
      <c r="A92" s="2">
        <v>71</v>
      </c>
      <c r="B92" s="3" t="s">
        <v>103</v>
      </c>
      <c r="C92" s="9">
        <v>28</v>
      </c>
      <c r="D92" s="4">
        <f t="shared" si="66"/>
        <v>27</v>
      </c>
      <c r="E92" s="5">
        <f t="shared" si="67"/>
        <v>96.428571428571431</v>
      </c>
      <c r="F92" s="9">
        <v>2</v>
      </c>
      <c r="G92" s="5">
        <f t="shared" si="68"/>
        <v>7.4074074074074074</v>
      </c>
      <c r="H92" s="9">
        <v>13</v>
      </c>
      <c r="I92" s="5">
        <f t="shared" si="69"/>
        <v>48.148148148148145</v>
      </c>
      <c r="J92" s="9">
        <v>7</v>
      </c>
      <c r="K92" s="5">
        <f t="shared" si="70"/>
        <v>25.925925925925927</v>
      </c>
      <c r="L92" s="9">
        <v>5</v>
      </c>
      <c r="M92" s="5">
        <f t="shared" si="71"/>
        <v>18.518518518518519</v>
      </c>
      <c r="N92" s="6">
        <f t="shared" si="72"/>
        <v>81.481481481481481</v>
      </c>
      <c r="O92" s="6">
        <f t="shared" si="73"/>
        <v>55.555555555555557</v>
      </c>
      <c r="P92" s="6">
        <f t="shared" si="74"/>
        <v>3.4444444444444446</v>
      </c>
      <c r="Q92" s="6">
        <f t="shared" si="75"/>
        <v>50.518518518518519</v>
      </c>
      <c r="R92" s="10" t="str">
        <f t="shared" si="76"/>
        <v>Допустимо</v>
      </c>
    </row>
    <row r="93" spans="1:18" ht="15.6" x14ac:dyDescent="0.3">
      <c r="A93" s="2">
        <v>72</v>
      </c>
      <c r="B93" s="3" t="s">
        <v>104</v>
      </c>
      <c r="C93" s="9">
        <v>27</v>
      </c>
      <c r="D93" s="4">
        <f t="shared" si="66"/>
        <v>19</v>
      </c>
      <c r="E93" s="5">
        <f t="shared" si="67"/>
        <v>70.370370370370367</v>
      </c>
      <c r="F93" s="9">
        <v>3</v>
      </c>
      <c r="G93" s="5">
        <f t="shared" si="68"/>
        <v>15.789473684210527</v>
      </c>
      <c r="H93" s="9">
        <v>6</v>
      </c>
      <c r="I93" s="5">
        <f t="shared" si="69"/>
        <v>31.578947368421055</v>
      </c>
      <c r="J93" s="9">
        <v>9</v>
      </c>
      <c r="K93" s="5">
        <f t="shared" si="70"/>
        <v>47.368421052631582</v>
      </c>
      <c r="L93" s="9">
        <v>1</v>
      </c>
      <c r="M93" s="5">
        <f t="shared" si="71"/>
        <v>5.2631578947368425</v>
      </c>
      <c r="N93" s="6">
        <f t="shared" si="72"/>
        <v>94.736842105263165</v>
      </c>
      <c r="O93" s="6">
        <f t="shared" si="73"/>
        <v>47.368421052631582</v>
      </c>
      <c r="P93" s="6">
        <f t="shared" si="74"/>
        <v>3.5789473684210531</v>
      </c>
      <c r="Q93" s="6">
        <f t="shared" si="75"/>
        <v>53.894736842105267</v>
      </c>
      <c r="R93" s="10" t="str">
        <f t="shared" si="76"/>
        <v>Допустимо</v>
      </c>
    </row>
    <row r="94" spans="1:18" ht="31.2" x14ac:dyDescent="0.3">
      <c r="A94" s="2">
        <v>73</v>
      </c>
      <c r="B94" s="3" t="s">
        <v>105</v>
      </c>
      <c r="C94" s="9">
        <v>26</v>
      </c>
      <c r="D94" s="4">
        <f t="shared" si="66"/>
        <v>24</v>
      </c>
      <c r="E94" s="5">
        <f t="shared" si="67"/>
        <v>92.307692307692307</v>
      </c>
      <c r="F94" s="9">
        <v>4</v>
      </c>
      <c r="G94" s="5">
        <f t="shared" si="68"/>
        <v>16.666666666666668</v>
      </c>
      <c r="H94" s="9">
        <v>9</v>
      </c>
      <c r="I94" s="5">
        <f t="shared" si="69"/>
        <v>37.5</v>
      </c>
      <c r="J94" s="9">
        <v>9</v>
      </c>
      <c r="K94" s="5">
        <f t="shared" si="70"/>
        <v>37.5</v>
      </c>
      <c r="L94" s="9">
        <v>2</v>
      </c>
      <c r="M94" s="5">
        <f t="shared" si="71"/>
        <v>8.3333333333333339</v>
      </c>
      <c r="N94" s="6">
        <f t="shared" si="72"/>
        <v>91.666666666666671</v>
      </c>
      <c r="O94" s="6">
        <f t="shared" si="73"/>
        <v>54.166666666666671</v>
      </c>
      <c r="P94" s="6">
        <f t="shared" si="74"/>
        <v>3.625</v>
      </c>
      <c r="Q94" s="6">
        <f t="shared" si="75"/>
        <v>55.500000000000007</v>
      </c>
      <c r="R94" s="10" t="str">
        <f t="shared" si="76"/>
        <v>Допустимо</v>
      </c>
    </row>
    <row r="95" spans="1:18" ht="31.2" x14ac:dyDescent="0.3">
      <c r="A95" s="2">
        <v>74</v>
      </c>
      <c r="B95" s="3" t="s">
        <v>106</v>
      </c>
      <c r="C95" s="9">
        <v>19</v>
      </c>
      <c r="D95" s="4">
        <f t="shared" si="66"/>
        <v>18</v>
      </c>
      <c r="E95" s="5">
        <f t="shared" si="67"/>
        <v>94.736842105263165</v>
      </c>
      <c r="F95" s="9">
        <v>2</v>
      </c>
      <c r="G95" s="5">
        <f t="shared" si="68"/>
        <v>11.111111111111111</v>
      </c>
      <c r="H95" s="9">
        <v>2</v>
      </c>
      <c r="I95" s="5">
        <f t="shared" si="69"/>
        <v>11.111111111111111</v>
      </c>
      <c r="J95" s="9">
        <v>11</v>
      </c>
      <c r="K95" s="5">
        <f t="shared" si="70"/>
        <v>61.111111111111107</v>
      </c>
      <c r="L95" s="9">
        <v>3</v>
      </c>
      <c r="M95" s="5">
        <f t="shared" si="71"/>
        <v>16.666666666666664</v>
      </c>
      <c r="N95" s="6">
        <f t="shared" si="72"/>
        <v>83.333333333333329</v>
      </c>
      <c r="O95" s="6">
        <f t="shared" si="73"/>
        <v>22.222222222222221</v>
      </c>
      <c r="P95" s="6">
        <f t="shared" si="74"/>
        <v>3.1666666666666661</v>
      </c>
      <c r="Q95" s="6">
        <f t="shared" si="75"/>
        <v>42.888888888888893</v>
      </c>
      <c r="R95" s="10" t="str">
        <f t="shared" si="76"/>
        <v>Допустимо</v>
      </c>
    </row>
    <row r="96" spans="1:18" ht="31.2" x14ac:dyDescent="0.3">
      <c r="A96" s="2">
        <v>75</v>
      </c>
      <c r="B96" s="3" t="s">
        <v>107</v>
      </c>
      <c r="C96" s="9">
        <v>23</v>
      </c>
      <c r="D96" s="4">
        <f t="shared" si="66"/>
        <v>20</v>
      </c>
      <c r="E96" s="5">
        <f t="shared" si="67"/>
        <v>86.956521739130437</v>
      </c>
      <c r="F96" s="9">
        <v>2</v>
      </c>
      <c r="G96" s="5">
        <f t="shared" si="68"/>
        <v>10</v>
      </c>
      <c r="H96" s="9">
        <v>6</v>
      </c>
      <c r="I96" s="5">
        <f t="shared" si="69"/>
        <v>30</v>
      </c>
      <c r="J96" s="9">
        <v>10</v>
      </c>
      <c r="K96" s="5">
        <f t="shared" si="70"/>
        <v>50</v>
      </c>
      <c r="L96" s="9">
        <v>2</v>
      </c>
      <c r="M96" s="5">
        <f t="shared" si="71"/>
        <v>10</v>
      </c>
      <c r="N96" s="6">
        <f t="shared" si="72"/>
        <v>90</v>
      </c>
      <c r="O96" s="6">
        <f t="shared" si="73"/>
        <v>40</v>
      </c>
      <c r="P96" s="6">
        <f t="shared" si="74"/>
        <v>3.4</v>
      </c>
      <c r="Q96" s="6">
        <f t="shared" si="75"/>
        <v>48.8</v>
      </c>
      <c r="R96" s="10" t="str">
        <f t="shared" si="76"/>
        <v>Допустимо</v>
      </c>
    </row>
    <row r="97" spans="1:18" ht="15.6" x14ac:dyDescent="0.3">
      <c r="A97" s="2">
        <v>76</v>
      </c>
      <c r="B97" s="3" t="s">
        <v>108</v>
      </c>
      <c r="C97" s="9">
        <v>49</v>
      </c>
      <c r="D97" s="4">
        <f t="shared" si="66"/>
        <v>43</v>
      </c>
      <c r="E97" s="5">
        <f t="shared" si="67"/>
        <v>87.755102040816325</v>
      </c>
      <c r="F97" s="9">
        <v>7</v>
      </c>
      <c r="G97" s="5">
        <f t="shared" si="68"/>
        <v>16.279069767441861</v>
      </c>
      <c r="H97" s="9">
        <v>11</v>
      </c>
      <c r="I97" s="5">
        <f t="shared" si="69"/>
        <v>25.581395348837212</v>
      </c>
      <c r="J97" s="9">
        <v>22</v>
      </c>
      <c r="K97" s="5">
        <f t="shared" si="70"/>
        <v>51.162790697674424</v>
      </c>
      <c r="L97" s="9">
        <v>3</v>
      </c>
      <c r="M97" s="5">
        <f t="shared" si="71"/>
        <v>6.9767441860465116</v>
      </c>
      <c r="N97" s="6">
        <f t="shared" si="72"/>
        <v>93.023255813953497</v>
      </c>
      <c r="O97" s="6">
        <f t="shared" si="73"/>
        <v>41.860465116279073</v>
      </c>
      <c r="P97" s="6">
        <f t="shared" si="74"/>
        <v>3.5116279069767442</v>
      </c>
      <c r="Q97" s="6">
        <f t="shared" si="75"/>
        <v>52.186046511627914</v>
      </c>
      <c r="R97" s="10" t="str">
        <f t="shared" si="76"/>
        <v>Допустимо</v>
      </c>
    </row>
    <row r="98" spans="1:18" ht="15.6" x14ac:dyDescent="0.3">
      <c r="A98" s="2">
        <v>77</v>
      </c>
      <c r="B98" s="3" t="s">
        <v>109</v>
      </c>
      <c r="C98" s="9">
        <v>17</v>
      </c>
      <c r="D98" s="4">
        <f t="shared" si="66"/>
        <v>14</v>
      </c>
      <c r="E98" s="5">
        <f t="shared" si="67"/>
        <v>82.352941176470594</v>
      </c>
      <c r="F98" s="9">
        <v>3</v>
      </c>
      <c r="G98" s="5">
        <f t="shared" si="68"/>
        <v>21.428571428571431</v>
      </c>
      <c r="H98" s="9">
        <v>4</v>
      </c>
      <c r="I98" s="5">
        <f t="shared" si="69"/>
        <v>28.571428571428573</v>
      </c>
      <c r="J98" s="9">
        <v>7</v>
      </c>
      <c r="K98" s="5">
        <f t="shared" si="70"/>
        <v>50</v>
      </c>
      <c r="L98" s="9">
        <v>0</v>
      </c>
      <c r="M98" s="5">
        <f t="shared" si="71"/>
        <v>0</v>
      </c>
      <c r="N98" s="6">
        <f t="shared" si="72"/>
        <v>100</v>
      </c>
      <c r="O98" s="6">
        <f t="shared" si="73"/>
        <v>50</v>
      </c>
      <c r="P98" s="6">
        <f t="shared" si="74"/>
        <v>3.7142857142857144</v>
      </c>
      <c r="Q98" s="6">
        <f t="shared" si="75"/>
        <v>57.714285714285715</v>
      </c>
      <c r="R98" s="10" t="str">
        <f t="shared" si="76"/>
        <v>Допустимо</v>
      </c>
    </row>
    <row r="99" spans="1:18" ht="31.2" x14ac:dyDescent="0.3">
      <c r="A99" s="2">
        <v>78</v>
      </c>
      <c r="B99" s="3" t="s">
        <v>110</v>
      </c>
      <c r="C99" s="9">
        <v>31</v>
      </c>
      <c r="D99" s="4">
        <f t="shared" si="66"/>
        <v>26</v>
      </c>
      <c r="E99" s="5">
        <f t="shared" si="67"/>
        <v>83.870967741935473</v>
      </c>
      <c r="F99" s="9">
        <v>1</v>
      </c>
      <c r="G99" s="5">
        <f t="shared" si="68"/>
        <v>3.8461538461538463</v>
      </c>
      <c r="H99" s="9">
        <v>7</v>
      </c>
      <c r="I99" s="5">
        <f t="shared" si="69"/>
        <v>26.923076923076923</v>
      </c>
      <c r="J99" s="9">
        <v>15</v>
      </c>
      <c r="K99" s="5">
        <f t="shared" si="70"/>
        <v>57.692307692307693</v>
      </c>
      <c r="L99" s="9">
        <v>3</v>
      </c>
      <c r="M99" s="5">
        <f t="shared" si="71"/>
        <v>11.538461538461538</v>
      </c>
      <c r="N99" s="6">
        <f t="shared" si="72"/>
        <v>88.461538461538467</v>
      </c>
      <c r="O99" s="6">
        <f t="shared" si="73"/>
        <v>30.76923076923077</v>
      </c>
      <c r="P99" s="6">
        <f t="shared" si="74"/>
        <v>3.2307692307692308</v>
      </c>
      <c r="Q99" s="6">
        <f t="shared" si="75"/>
        <v>43.692307692307693</v>
      </c>
      <c r="R99" s="10" t="str">
        <f t="shared" si="76"/>
        <v>Допустимо</v>
      </c>
    </row>
    <row r="100" spans="1:18" ht="31.2" x14ac:dyDescent="0.3">
      <c r="A100" s="2">
        <v>79</v>
      </c>
      <c r="B100" s="3" t="s">
        <v>111</v>
      </c>
      <c r="C100" s="9">
        <v>21</v>
      </c>
      <c r="D100" s="4">
        <f t="shared" si="66"/>
        <v>18</v>
      </c>
      <c r="E100" s="5">
        <f t="shared" si="67"/>
        <v>85.714285714285708</v>
      </c>
      <c r="F100" s="9">
        <v>5</v>
      </c>
      <c r="G100" s="5">
        <f t="shared" si="68"/>
        <v>27.777777777777779</v>
      </c>
      <c r="H100" s="9">
        <v>1</v>
      </c>
      <c r="I100" s="5">
        <f t="shared" si="69"/>
        <v>5.5555555555555554</v>
      </c>
      <c r="J100" s="9">
        <v>9</v>
      </c>
      <c r="K100" s="5">
        <f t="shared" si="70"/>
        <v>50</v>
      </c>
      <c r="L100" s="9">
        <v>3</v>
      </c>
      <c r="M100" s="5">
        <f t="shared" si="71"/>
        <v>16.666666666666664</v>
      </c>
      <c r="N100" s="6">
        <f t="shared" si="72"/>
        <v>83.333333333333329</v>
      </c>
      <c r="O100" s="6">
        <f t="shared" si="73"/>
        <v>33.333333333333329</v>
      </c>
      <c r="P100" s="6">
        <f t="shared" si="74"/>
        <v>3.4444444444444446</v>
      </c>
      <c r="Q100" s="6">
        <f t="shared" si="75"/>
        <v>51.999999999999993</v>
      </c>
      <c r="R100" s="10" t="str">
        <f t="shared" si="76"/>
        <v>Допустимо</v>
      </c>
    </row>
    <row r="101" spans="1:18" ht="31.2" x14ac:dyDescent="0.3">
      <c r="A101" s="2">
        <v>80</v>
      </c>
      <c r="B101" s="3" t="s">
        <v>112</v>
      </c>
      <c r="C101" s="9">
        <v>88</v>
      </c>
      <c r="D101" s="4">
        <f t="shared" si="66"/>
        <v>76</v>
      </c>
      <c r="E101" s="5">
        <f t="shared" si="67"/>
        <v>86.363636363636374</v>
      </c>
      <c r="F101" s="9">
        <v>15</v>
      </c>
      <c r="G101" s="5">
        <f t="shared" si="68"/>
        <v>19.736842105263158</v>
      </c>
      <c r="H101" s="9">
        <v>21</v>
      </c>
      <c r="I101" s="5">
        <f t="shared" si="69"/>
        <v>27.631578947368425</v>
      </c>
      <c r="J101" s="9">
        <v>37</v>
      </c>
      <c r="K101" s="5">
        <f t="shared" si="70"/>
        <v>48.684210526315795</v>
      </c>
      <c r="L101" s="9">
        <v>3</v>
      </c>
      <c r="M101" s="5">
        <f t="shared" si="71"/>
        <v>3.9473684210526319</v>
      </c>
      <c r="N101" s="6">
        <f t="shared" si="72"/>
        <v>96.05263157894737</v>
      </c>
      <c r="O101" s="6">
        <f t="shared" si="73"/>
        <v>47.368421052631582</v>
      </c>
      <c r="P101" s="6">
        <f t="shared" si="74"/>
        <v>3.6315789473684212</v>
      </c>
      <c r="Q101" s="6">
        <f t="shared" si="75"/>
        <v>55.578947368421048</v>
      </c>
      <c r="R101" s="10" t="str">
        <f t="shared" si="76"/>
        <v>Допустимо</v>
      </c>
    </row>
    <row r="102" spans="1:18" ht="31.2" x14ac:dyDescent="0.3">
      <c r="A102" s="2">
        <v>81</v>
      </c>
      <c r="B102" s="3" t="s">
        <v>113</v>
      </c>
      <c r="C102" s="9">
        <v>3</v>
      </c>
      <c r="D102" s="4">
        <f t="shared" si="66"/>
        <v>2</v>
      </c>
      <c r="E102" s="5">
        <f t="shared" si="67"/>
        <v>66.666666666666671</v>
      </c>
      <c r="F102" s="9">
        <v>0</v>
      </c>
      <c r="G102" s="5">
        <f t="shared" si="68"/>
        <v>0</v>
      </c>
      <c r="H102" s="9">
        <v>2</v>
      </c>
      <c r="I102" s="5">
        <f t="shared" si="69"/>
        <v>100</v>
      </c>
      <c r="J102" s="9">
        <v>0</v>
      </c>
      <c r="K102" s="5">
        <f t="shared" si="70"/>
        <v>0</v>
      </c>
      <c r="L102" s="9">
        <v>0</v>
      </c>
      <c r="M102" s="5">
        <f t="shared" si="71"/>
        <v>0</v>
      </c>
      <c r="N102" s="6">
        <f t="shared" si="72"/>
        <v>100</v>
      </c>
      <c r="O102" s="6">
        <f t="shared" si="73"/>
        <v>100</v>
      </c>
      <c r="P102" s="6">
        <f t="shared" si="74"/>
        <v>4</v>
      </c>
      <c r="Q102" s="6">
        <f t="shared" si="75"/>
        <v>64</v>
      </c>
      <c r="R102" s="10" t="str">
        <f t="shared" si="76"/>
        <v>Допустимо</v>
      </c>
    </row>
    <row r="103" spans="1:18" x14ac:dyDescent="0.3">
      <c r="A103" s="7"/>
      <c r="B103" s="1" t="s">
        <v>114</v>
      </c>
      <c r="C103" s="8">
        <f>SUM(C87:C102)</f>
        <v>562</v>
      </c>
      <c r="D103" s="8">
        <f>SUM(D87:D102)</f>
        <v>462</v>
      </c>
      <c r="E103" s="6">
        <f t="shared" si="67"/>
        <v>82.206405693950188</v>
      </c>
      <c r="F103" s="8">
        <f>SUM(F87:F102)</f>
        <v>75</v>
      </c>
      <c r="G103" s="6">
        <f t="shared" si="68"/>
        <v>16.233766233766232</v>
      </c>
      <c r="H103" s="8">
        <f>SUM(H87:H102)</f>
        <v>142</v>
      </c>
      <c r="I103" s="6">
        <f t="shared" si="69"/>
        <v>30.735930735930737</v>
      </c>
      <c r="J103" s="8">
        <f>SUM(J87:J102)</f>
        <v>209</v>
      </c>
      <c r="K103" s="6">
        <f t="shared" si="70"/>
        <v>45.238095238095241</v>
      </c>
      <c r="L103" s="8">
        <f>SUM(L87:L102)</f>
        <v>36</v>
      </c>
      <c r="M103" s="6">
        <f t="shared" si="71"/>
        <v>7.7922077922077921</v>
      </c>
      <c r="N103" s="6">
        <f t="shared" si="72"/>
        <v>92.20779220779221</v>
      </c>
      <c r="O103" s="6">
        <f t="shared" si="73"/>
        <v>46.969696969696969</v>
      </c>
      <c r="P103" s="6">
        <f t="shared" si="74"/>
        <v>3.554112554112554</v>
      </c>
      <c r="Q103" s="6">
        <f t="shared" si="75"/>
        <v>53.437229437229433</v>
      </c>
    </row>
    <row r="104" spans="1:18" x14ac:dyDescent="0.3">
      <c r="A104" s="11" t="s">
        <v>115</v>
      </c>
      <c r="B104" s="11" t="s">
        <v>115</v>
      </c>
      <c r="C104" s="12" t="s">
        <v>115</v>
      </c>
      <c r="D104" s="11" t="s">
        <v>115</v>
      </c>
      <c r="E104" s="11" t="s">
        <v>115</v>
      </c>
      <c r="F104" s="12" t="s">
        <v>115</v>
      </c>
      <c r="G104" s="11" t="s">
        <v>115</v>
      </c>
      <c r="H104" s="12" t="s">
        <v>115</v>
      </c>
      <c r="I104" s="11" t="s">
        <v>115</v>
      </c>
      <c r="J104" s="12" t="s">
        <v>115</v>
      </c>
      <c r="K104" s="11" t="s">
        <v>115</v>
      </c>
      <c r="L104" s="12" t="s">
        <v>115</v>
      </c>
      <c r="M104" s="11" t="s">
        <v>115</v>
      </c>
      <c r="N104" s="11" t="s">
        <v>115</v>
      </c>
      <c r="O104" s="11" t="s">
        <v>115</v>
      </c>
      <c r="P104" s="11" t="s">
        <v>115</v>
      </c>
      <c r="Q104" s="11" t="s">
        <v>115</v>
      </c>
    </row>
    <row r="105" spans="1:18" ht="31.2" x14ac:dyDescent="0.3">
      <c r="A105" s="2">
        <v>82</v>
      </c>
      <c r="B105" s="3" t="s">
        <v>116</v>
      </c>
      <c r="C105" s="9">
        <v>3</v>
      </c>
      <c r="D105" s="4">
        <f t="shared" ref="D105:D108" si="77">F105+H105+J105+L105</f>
        <v>3</v>
      </c>
      <c r="E105" s="5">
        <f t="shared" ref="E105:E110" si="78">100/C105*D105</f>
        <v>100</v>
      </c>
      <c r="F105" s="9">
        <v>0</v>
      </c>
      <c r="G105" s="5">
        <f t="shared" ref="G105:G110" si="79">100/D105*F105</f>
        <v>0</v>
      </c>
      <c r="H105" s="9">
        <v>1</v>
      </c>
      <c r="I105" s="5">
        <f t="shared" ref="I105:I110" si="80">100/D105*H105</f>
        <v>33.333333333333336</v>
      </c>
      <c r="J105" s="9">
        <v>2</v>
      </c>
      <c r="K105" s="5">
        <f t="shared" ref="K105:K110" si="81">100/D105*J105</f>
        <v>66.666666666666671</v>
      </c>
      <c r="L105" s="9">
        <v>0</v>
      </c>
      <c r="M105" s="5">
        <f t="shared" ref="M105:M110" si="82">100/D105*L105</f>
        <v>0</v>
      </c>
      <c r="N105" s="6">
        <f t="shared" ref="N105:N110" si="83">100/D105*(F105+H105+J105)</f>
        <v>100</v>
      </c>
      <c r="O105" s="6">
        <f t="shared" ref="O105:O110" si="84">100/D105*(F105+H105)</f>
        <v>33.333333333333336</v>
      </c>
      <c r="P105" s="6">
        <f t="shared" ref="P105:P110" si="85">100/D105*(5*F105+4*H105+3*J105+2*L105)/100</f>
        <v>3.3333333333333339</v>
      </c>
      <c r="Q105" s="6">
        <f t="shared" ref="Q105:Q110" si="86">100/D105*(1*F105+0.64*H105+0.36*J105+0.16*L105)</f>
        <v>45.333333333333336</v>
      </c>
      <c r="R105" s="10" t="str">
        <f t="shared" ref="R105:R108" si="87">IF(C105&lt;D105,"Введено не верное количество отметок","Допустимо")</f>
        <v>Допустимо</v>
      </c>
    </row>
    <row r="106" spans="1:18" ht="46.8" x14ac:dyDescent="0.3">
      <c r="A106" s="2">
        <v>83</v>
      </c>
      <c r="B106" s="3" t="s">
        <v>117</v>
      </c>
      <c r="C106" s="9">
        <v>6</v>
      </c>
      <c r="D106" s="4">
        <f t="shared" si="77"/>
        <v>6</v>
      </c>
      <c r="E106" s="5">
        <f t="shared" si="78"/>
        <v>100</v>
      </c>
      <c r="F106" s="9">
        <v>1</v>
      </c>
      <c r="G106" s="5">
        <f t="shared" si="79"/>
        <v>16.666666666666668</v>
      </c>
      <c r="H106" s="9">
        <v>1</v>
      </c>
      <c r="I106" s="5">
        <f t="shared" si="80"/>
        <v>16.666666666666668</v>
      </c>
      <c r="J106" s="9">
        <v>4</v>
      </c>
      <c r="K106" s="5">
        <f t="shared" si="81"/>
        <v>66.666666666666671</v>
      </c>
      <c r="L106" s="9">
        <v>0</v>
      </c>
      <c r="M106" s="5">
        <f t="shared" si="82"/>
        <v>0</v>
      </c>
      <c r="N106" s="6">
        <f t="shared" si="83"/>
        <v>100</v>
      </c>
      <c r="O106" s="6">
        <f t="shared" si="84"/>
        <v>33.333333333333336</v>
      </c>
      <c r="P106" s="6">
        <f t="shared" si="85"/>
        <v>3.5</v>
      </c>
      <c r="Q106" s="6">
        <f t="shared" si="86"/>
        <v>51.333333333333336</v>
      </c>
      <c r="R106" s="10" t="str">
        <f t="shared" si="87"/>
        <v>Допустимо</v>
      </c>
    </row>
    <row r="107" spans="1:18" ht="46.8" x14ac:dyDescent="0.3">
      <c r="A107" s="2">
        <v>84</v>
      </c>
      <c r="B107" s="3" t="s">
        <v>118</v>
      </c>
      <c r="C107" s="9">
        <v>20</v>
      </c>
      <c r="D107" s="4">
        <f t="shared" si="77"/>
        <v>17</v>
      </c>
      <c r="E107" s="5">
        <f t="shared" si="78"/>
        <v>85</v>
      </c>
      <c r="F107" s="9">
        <v>3</v>
      </c>
      <c r="G107" s="5">
        <f t="shared" si="79"/>
        <v>17.647058823529413</v>
      </c>
      <c r="H107" s="9">
        <v>14</v>
      </c>
      <c r="I107" s="5">
        <f t="shared" si="80"/>
        <v>82.352941176470594</v>
      </c>
      <c r="J107" s="9">
        <v>0</v>
      </c>
      <c r="K107" s="5">
        <f t="shared" si="81"/>
        <v>0</v>
      </c>
      <c r="L107" s="9">
        <v>0</v>
      </c>
      <c r="M107" s="5">
        <f t="shared" si="82"/>
        <v>0</v>
      </c>
      <c r="N107" s="6">
        <f t="shared" si="83"/>
        <v>100</v>
      </c>
      <c r="O107" s="6">
        <f t="shared" si="84"/>
        <v>100</v>
      </c>
      <c r="P107" s="6">
        <f t="shared" si="85"/>
        <v>4.1764705882352944</v>
      </c>
      <c r="Q107" s="6">
        <f t="shared" si="86"/>
        <v>70.352941176470594</v>
      </c>
      <c r="R107" s="10" t="str">
        <f t="shared" si="87"/>
        <v>Допустимо</v>
      </c>
    </row>
    <row r="108" spans="1:18" ht="31.2" x14ac:dyDescent="0.3">
      <c r="A108" s="2">
        <v>85</v>
      </c>
      <c r="B108" s="3" t="s">
        <v>119</v>
      </c>
      <c r="C108" s="9">
        <v>33</v>
      </c>
      <c r="D108" s="4">
        <f t="shared" si="77"/>
        <v>26</v>
      </c>
      <c r="E108" s="5">
        <f t="shared" si="78"/>
        <v>78.787878787878782</v>
      </c>
      <c r="F108" s="9">
        <v>9</v>
      </c>
      <c r="G108" s="5">
        <f t="shared" si="79"/>
        <v>34.615384615384613</v>
      </c>
      <c r="H108" s="9">
        <v>17</v>
      </c>
      <c r="I108" s="5">
        <f t="shared" si="80"/>
        <v>65.384615384615387</v>
      </c>
      <c r="J108" s="9">
        <v>0</v>
      </c>
      <c r="K108" s="5">
        <f t="shared" si="81"/>
        <v>0</v>
      </c>
      <c r="L108" s="9">
        <v>0</v>
      </c>
      <c r="M108" s="5">
        <f t="shared" si="82"/>
        <v>0</v>
      </c>
      <c r="N108" s="6">
        <f t="shared" si="83"/>
        <v>100</v>
      </c>
      <c r="O108" s="6">
        <f t="shared" si="84"/>
        <v>100</v>
      </c>
      <c r="P108" s="6">
        <f t="shared" si="85"/>
        <v>4.3461538461538467</v>
      </c>
      <c r="Q108" s="6">
        <f t="shared" si="86"/>
        <v>76.461538461538467</v>
      </c>
      <c r="R108" s="10" t="str">
        <f t="shared" si="87"/>
        <v>Допустимо</v>
      </c>
    </row>
    <row r="109" spans="1:18" ht="15.6" x14ac:dyDescent="0.3">
      <c r="A109" s="7"/>
      <c r="B109" s="1" t="s">
        <v>120</v>
      </c>
      <c r="C109" s="8">
        <f>SUM(C105:C108)</f>
        <v>62</v>
      </c>
      <c r="D109" s="8">
        <f>SUM(D105:D108)</f>
        <v>52</v>
      </c>
      <c r="E109" s="6">
        <f t="shared" si="78"/>
        <v>83.870967741935473</v>
      </c>
      <c r="F109" s="8">
        <f>SUM(F105:F108)</f>
        <v>13</v>
      </c>
      <c r="G109" s="6">
        <f t="shared" si="79"/>
        <v>25</v>
      </c>
      <c r="H109" s="8">
        <f>SUM(H105:H108)</f>
        <v>33</v>
      </c>
      <c r="I109" s="6">
        <f t="shared" si="80"/>
        <v>63.46153846153846</v>
      </c>
      <c r="J109" s="8">
        <f>SUM(J105:J108)</f>
        <v>6</v>
      </c>
      <c r="K109" s="6">
        <f t="shared" si="81"/>
        <v>11.538461538461538</v>
      </c>
      <c r="L109" s="8">
        <f>SUM(L105:L108)</f>
        <v>0</v>
      </c>
      <c r="M109" s="6">
        <f t="shared" si="82"/>
        <v>0</v>
      </c>
      <c r="N109" s="6">
        <f t="shared" si="83"/>
        <v>100</v>
      </c>
      <c r="O109" s="6">
        <f t="shared" si="84"/>
        <v>88.461538461538467</v>
      </c>
      <c r="P109" s="6">
        <f t="shared" si="85"/>
        <v>4.1346153846153841</v>
      </c>
      <c r="Q109" s="6">
        <f t="shared" si="86"/>
        <v>69.769230769230774</v>
      </c>
    </row>
    <row r="110" spans="1:18" ht="15.6" x14ac:dyDescent="0.3">
      <c r="A110" s="7"/>
      <c r="B110" s="1" t="s">
        <v>121</v>
      </c>
      <c r="C110" s="8">
        <f>C22+C31+C35+C43+C50+C65+C85+C103+C109</f>
        <v>1755</v>
      </c>
      <c r="D110" s="8">
        <f>D22+D31+D35+D43+D50+D65+D85+D103+D109</f>
        <v>1517</v>
      </c>
      <c r="E110" s="6">
        <f t="shared" si="78"/>
        <v>86.438746438746435</v>
      </c>
      <c r="F110" s="8">
        <f>F22+F31+F35+F43+F50+F65+F85+F103+F109</f>
        <v>319</v>
      </c>
      <c r="G110" s="6">
        <f t="shared" si="79"/>
        <v>21.028345418589321</v>
      </c>
      <c r="H110" s="8">
        <f>H22+H31+H35+H43+H50+H65+H85+H103+H109</f>
        <v>493</v>
      </c>
      <c r="I110" s="6">
        <f t="shared" si="80"/>
        <v>32.49835201054713</v>
      </c>
      <c r="J110" s="8">
        <f>J22+J31+J35+J43+J50+J65+J85+J103+J109</f>
        <v>618</v>
      </c>
      <c r="K110" s="6">
        <f t="shared" si="81"/>
        <v>40.738299274884639</v>
      </c>
      <c r="L110" s="8">
        <f>L22+L31+L35+L43+L50+L65+L85+L103+L109</f>
        <v>87</v>
      </c>
      <c r="M110" s="6">
        <f t="shared" si="82"/>
        <v>5.7350032959789052</v>
      </c>
      <c r="N110" s="6">
        <f t="shared" si="83"/>
        <v>94.264996704021087</v>
      </c>
      <c r="O110" s="6">
        <f t="shared" si="84"/>
        <v>53.526697429136448</v>
      </c>
      <c r="P110" s="6">
        <f t="shared" si="85"/>
        <v>3.6882003955174683</v>
      </c>
      <c r="Q110" s="6">
        <f t="shared" si="86"/>
        <v>57.410678971654576</v>
      </c>
    </row>
  </sheetData>
  <mergeCells count="110">
    <mergeCell ref="A2:R2"/>
    <mergeCell ref="A3:R3"/>
    <mergeCell ref="A4:A6"/>
    <mergeCell ref="B4:B6"/>
    <mergeCell ref="C4:C6"/>
    <mergeCell ref="D4:E5"/>
    <mergeCell ref="F4:M4"/>
    <mergeCell ref="F5:G5"/>
    <mergeCell ref="H5:I5"/>
    <mergeCell ref="J5:K5"/>
    <mergeCell ref="L5:M5"/>
    <mergeCell ref="N4:N6"/>
    <mergeCell ref="O4:O6"/>
    <mergeCell ref="P4:P6"/>
    <mergeCell ref="Q4:Q6"/>
    <mergeCell ref="R4:R6"/>
    <mergeCell ref="R12"/>
    <mergeCell ref="R13"/>
    <mergeCell ref="R14"/>
    <mergeCell ref="R15"/>
    <mergeCell ref="R16"/>
    <mergeCell ref="A7:Q7"/>
    <mergeCell ref="R8"/>
    <mergeCell ref="R9"/>
    <mergeCell ref="R10"/>
    <mergeCell ref="R11"/>
    <mergeCell ref="A23:Q23"/>
    <mergeCell ref="R24"/>
    <mergeCell ref="R25"/>
    <mergeCell ref="R26"/>
    <mergeCell ref="R27"/>
    <mergeCell ref="R17"/>
    <mergeCell ref="R18"/>
    <mergeCell ref="R19"/>
    <mergeCell ref="R20"/>
    <mergeCell ref="R21"/>
    <mergeCell ref="R34"/>
    <mergeCell ref="A36:Q36"/>
    <mergeCell ref="R37"/>
    <mergeCell ref="R38"/>
    <mergeCell ref="R39"/>
    <mergeCell ref="R28"/>
    <mergeCell ref="R29"/>
    <mergeCell ref="R30"/>
    <mergeCell ref="A32:Q32"/>
    <mergeCell ref="R33"/>
    <mergeCell ref="R45"/>
    <mergeCell ref="R46"/>
    <mergeCell ref="R47"/>
    <mergeCell ref="R48"/>
    <mergeCell ref="R49"/>
    <mergeCell ref="R40"/>
    <mergeCell ref="R41"/>
    <mergeCell ref="R42"/>
    <mergeCell ref="A44:Q44"/>
    <mergeCell ref="R56"/>
    <mergeCell ref="R57"/>
    <mergeCell ref="R58"/>
    <mergeCell ref="R59"/>
    <mergeCell ref="R60"/>
    <mergeCell ref="A51:Q51"/>
    <mergeCell ref="R52"/>
    <mergeCell ref="R53"/>
    <mergeCell ref="R54"/>
    <mergeCell ref="R55"/>
    <mergeCell ref="A66:Q66"/>
    <mergeCell ref="R67"/>
    <mergeCell ref="R68"/>
    <mergeCell ref="R69"/>
    <mergeCell ref="R70"/>
    <mergeCell ref="R61"/>
    <mergeCell ref="R62"/>
    <mergeCell ref="R63"/>
    <mergeCell ref="R64"/>
    <mergeCell ref="A86:Q86"/>
    <mergeCell ref="R76"/>
    <mergeCell ref="R77"/>
    <mergeCell ref="R78"/>
    <mergeCell ref="R79"/>
    <mergeCell ref="R80"/>
    <mergeCell ref="R71"/>
    <mergeCell ref="R72"/>
    <mergeCell ref="R73"/>
    <mergeCell ref="R74"/>
    <mergeCell ref="R75"/>
    <mergeCell ref="R87"/>
    <mergeCell ref="R88"/>
    <mergeCell ref="R89"/>
    <mergeCell ref="R90"/>
    <mergeCell ref="R91"/>
    <mergeCell ref="R81"/>
    <mergeCell ref="R82"/>
    <mergeCell ref="R83"/>
    <mergeCell ref="R84"/>
    <mergeCell ref="R96"/>
    <mergeCell ref="R97"/>
    <mergeCell ref="R98"/>
    <mergeCell ref="R99"/>
    <mergeCell ref="R100"/>
    <mergeCell ref="R92"/>
    <mergeCell ref="R93"/>
    <mergeCell ref="R94"/>
    <mergeCell ref="R95"/>
    <mergeCell ref="R107"/>
    <mergeCell ref="R108"/>
    <mergeCell ref="R101"/>
    <mergeCell ref="R102"/>
    <mergeCell ref="A104:Q104"/>
    <mergeCell ref="R105"/>
    <mergeCell ref="R106"/>
  </mergeCells>
  <conditionalFormatting sqref="E8:E22 E45:E50 E52:E65 E87:E103 E105:E109">
    <cfRule type="cellIs" dxfId="14" priority="3" operator="greaterThan">
      <formula>100</formula>
    </cfRule>
  </conditionalFormatting>
  <conditionalFormatting sqref="E24:E31">
    <cfRule type="cellIs" dxfId="13" priority="6" operator="greaterThan">
      <formula>100</formula>
    </cfRule>
  </conditionalFormatting>
  <conditionalFormatting sqref="E33:E35">
    <cfRule type="cellIs" dxfId="12" priority="9" operator="greaterThan">
      <formula>100</formula>
    </cfRule>
  </conditionalFormatting>
  <conditionalFormatting sqref="E37:E43">
    <cfRule type="cellIs" dxfId="11" priority="12" operator="greaterThan">
      <formula>100</formula>
    </cfRule>
  </conditionalFormatting>
  <conditionalFormatting sqref="E67:E85">
    <cfRule type="cellIs" dxfId="10" priority="21" operator="greaterThan">
      <formula>100</formula>
    </cfRule>
  </conditionalFormatting>
  <conditionalFormatting sqref="R8:R22 R45:R50 R52:R65 R87:R103 R105:R109">
    <cfRule type="cellIs" dxfId="9" priority="1" operator="equal">
      <formula>"Допустимо"</formula>
    </cfRule>
    <cfRule type="cellIs" dxfId="8" priority="2" operator="equal">
      <formula>"Введено не верное количество отметок"</formula>
    </cfRule>
  </conditionalFormatting>
  <conditionalFormatting sqref="R24:R31">
    <cfRule type="cellIs" dxfId="7" priority="4" operator="equal">
      <formula>"Допустимо"</formula>
    </cfRule>
    <cfRule type="cellIs" dxfId="6" priority="5" operator="equal">
      <formula>"Введено не верное количество отметок"</formula>
    </cfRule>
  </conditionalFormatting>
  <conditionalFormatting sqref="R33:R35">
    <cfRule type="cellIs" dxfId="5" priority="7" operator="equal">
      <formula>"Допустимо"</formula>
    </cfRule>
    <cfRule type="cellIs" dxfId="4" priority="8" operator="equal">
      <formula>"Введено не верное количество отметок"</formula>
    </cfRule>
  </conditionalFormatting>
  <conditionalFormatting sqref="R37:R43">
    <cfRule type="cellIs" dxfId="3" priority="10" operator="equal">
      <formula>"Допустимо"</formula>
    </cfRule>
    <cfRule type="cellIs" dxfId="2" priority="11" operator="equal">
      <formula>"Введено не верное количество отметок"</formula>
    </cfRule>
  </conditionalFormatting>
  <conditionalFormatting sqref="R67:R85">
    <cfRule type="cellIs" dxfId="1" priority="19" operator="equal">
      <formula>"Допустимо"</formula>
    </cfRule>
    <cfRule type="cellIs" dxfId="0" priority="20" operator="equal">
      <formula>"Введено не верное количество отметок"</formula>
    </cfRule>
  </conditionalFormatting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Результаты ДПР</vt:lpstr>
    </vt:vector>
  </TitlesOfParts>
  <Company>ГУ «Центр экспертизы качества образования»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Результаты проверки</dc:title>
  <dc:creator>ГУ ЦЭКО</dc:creator>
  <cp:keywords>EPPlus noncommercial use</cp:keywords>
  <dc:description>This workbook has been created with EPPlus licensed to ГУ ЦЭКО under The Polyform Noncommercial License: See https://polyformproject.org/licenses/noncommercial/1.0.0</dc:description>
  <cp:lastModifiedBy>Владимир И. Жиляско</cp:lastModifiedBy>
  <dcterms:modified xsi:type="dcterms:W3CDTF">2026-04-09T07:34:15Z</dcterms:modified>
</cp:coreProperties>
</file>