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Общая\КОНТРОЛЬНЫЕ РАБОТЫ МП ПМР\2025-26\10 класс\алгебра\Excel таблицы  ДПР 10 класс алгебра\Итоговые XL\Общие\Для отправки\"/>
    </mc:Choice>
  </mc:AlternateContent>
  <xr:revisionPtr revIDLastSave="0" documentId="13_ncr:1_{5D071902-8ECD-47F0-A121-D82F4C41516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Результаты ДП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J33" i="1"/>
  <c r="H33" i="1"/>
  <c r="F33" i="1"/>
  <c r="D33" i="1"/>
  <c r="C33" i="1"/>
  <c r="L32" i="1"/>
  <c r="J32" i="1"/>
  <c r="H32" i="1"/>
  <c r="F32" i="1"/>
  <c r="C32" i="1"/>
  <c r="D31" i="1"/>
  <c r="P31" i="1" s="1"/>
  <c r="D30" i="1"/>
  <c r="I30" i="1" s="1"/>
  <c r="L28" i="1"/>
  <c r="J28" i="1"/>
  <c r="H28" i="1"/>
  <c r="F28" i="1"/>
  <c r="C28" i="1"/>
  <c r="D27" i="1"/>
  <c r="M27" i="1" s="1"/>
  <c r="D26" i="1"/>
  <c r="P26" i="1" s="1"/>
  <c r="D25" i="1"/>
  <c r="I25" i="1" s="1"/>
  <c r="D24" i="1"/>
  <c r="N24" i="1" s="1"/>
  <c r="D23" i="1"/>
  <c r="Q23" i="1" s="1"/>
  <c r="N22" i="1"/>
  <c r="D22" i="1"/>
  <c r="K22" i="1" s="1"/>
  <c r="L20" i="1"/>
  <c r="J20" i="1"/>
  <c r="H20" i="1"/>
  <c r="F20" i="1"/>
  <c r="C20" i="1"/>
  <c r="D19" i="1"/>
  <c r="N19" i="1" s="1"/>
  <c r="L17" i="1"/>
  <c r="J17" i="1"/>
  <c r="H17" i="1"/>
  <c r="F17" i="1"/>
  <c r="C17" i="1"/>
  <c r="D16" i="1"/>
  <c r="P16" i="1" s="1"/>
  <c r="D15" i="1"/>
  <c r="I15" i="1" s="1"/>
  <c r="L13" i="1"/>
  <c r="J13" i="1"/>
  <c r="H13" i="1"/>
  <c r="F13" i="1"/>
  <c r="C13" i="1"/>
  <c r="D12" i="1"/>
  <c r="O12" i="1" s="1"/>
  <c r="L10" i="1"/>
  <c r="J10" i="1"/>
  <c r="H10" i="1"/>
  <c r="F10" i="1"/>
  <c r="C10" i="1"/>
  <c r="D9" i="1"/>
  <c r="Q9" i="1" s="1"/>
  <c r="D8" i="1"/>
  <c r="K8" i="1" s="1"/>
  <c r="Q12" i="1" l="1"/>
  <c r="E12" i="1"/>
  <c r="D13" i="1"/>
  <c r="I12" i="1"/>
  <c r="K12" i="1"/>
  <c r="Q13" i="1"/>
  <c r="N12" i="1"/>
  <c r="N27" i="1"/>
  <c r="Q22" i="1"/>
  <c r="Q27" i="1"/>
  <c r="O27" i="1"/>
  <c r="R27" i="1"/>
  <c r="G25" i="1"/>
  <c r="R25" i="1"/>
  <c r="G26" i="1"/>
  <c r="M26" i="1"/>
  <c r="Q26" i="1"/>
  <c r="O26" i="1"/>
  <c r="I23" i="1"/>
  <c r="E22" i="1"/>
  <c r="I22" i="1"/>
  <c r="M25" i="1"/>
  <c r="E27" i="1"/>
  <c r="R26" i="1"/>
  <c r="E26" i="1"/>
  <c r="I26" i="1"/>
  <c r="G27" i="1"/>
  <c r="K26" i="1"/>
  <c r="K27" i="1"/>
  <c r="O16" i="1"/>
  <c r="R15" i="1"/>
  <c r="Q16" i="1"/>
  <c r="E16" i="1"/>
  <c r="R16" i="1"/>
  <c r="G16" i="1"/>
  <c r="K16" i="1"/>
  <c r="G15" i="1"/>
  <c r="M16" i="1"/>
  <c r="I16" i="1"/>
  <c r="M15" i="1"/>
  <c r="N16" i="1"/>
  <c r="I8" i="1"/>
  <c r="E8" i="1"/>
  <c r="I9" i="1"/>
  <c r="N8" i="1"/>
  <c r="Q8" i="1"/>
  <c r="O31" i="1"/>
  <c r="K31" i="1"/>
  <c r="M31" i="1"/>
  <c r="R31" i="1"/>
  <c r="G31" i="1"/>
  <c r="G30" i="1"/>
  <c r="M30" i="1"/>
  <c r="R30" i="1"/>
  <c r="P9" i="1"/>
  <c r="N13" i="1"/>
  <c r="P23" i="1"/>
  <c r="M24" i="1"/>
  <c r="M8" i="1"/>
  <c r="G9" i="1"/>
  <c r="R9" i="1"/>
  <c r="P12" i="1"/>
  <c r="P13" i="1"/>
  <c r="K15" i="1"/>
  <c r="O19" i="1"/>
  <c r="M22" i="1"/>
  <c r="G23" i="1"/>
  <c r="R23" i="1"/>
  <c r="O24" i="1"/>
  <c r="K25" i="1"/>
  <c r="K30" i="1"/>
  <c r="E31" i="1"/>
  <c r="Q31" i="1"/>
  <c r="O8" i="1"/>
  <c r="K9" i="1"/>
  <c r="D10" i="1"/>
  <c r="G12" i="1"/>
  <c r="R12" i="1"/>
  <c r="N15" i="1"/>
  <c r="E19" i="1"/>
  <c r="Q19" i="1"/>
  <c r="O22" i="1"/>
  <c r="K23" i="1"/>
  <c r="E24" i="1"/>
  <c r="Q24" i="1"/>
  <c r="N25" i="1"/>
  <c r="P27" i="1"/>
  <c r="N30" i="1"/>
  <c r="I31" i="1"/>
  <c r="P19" i="1"/>
  <c r="P24" i="1"/>
  <c r="P8" i="1"/>
  <c r="M9" i="1"/>
  <c r="K13" i="1"/>
  <c r="O15" i="1"/>
  <c r="D17" i="1"/>
  <c r="G19" i="1"/>
  <c r="R19" i="1"/>
  <c r="P22" i="1"/>
  <c r="M23" i="1"/>
  <c r="G24" i="1"/>
  <c r="R24" i="1"/>
  <c r="O25" i="1"/>
  <c r="O30" i="1"/>
  <c r="D32" i="1"/>
  <c r="N9" i="1"/>
  <c r="P15" i="1"/>
  <c r="I19" i="1"/>
  <c r="N23" i="1"/>
  <c r="I24" i="1"/>
  <c r="P25" i="1"/>
  <c r="P30" i="1"/>
  <c r="G8" i="1"/>
  <c r="R8" i="1"/>
  <c r="O9" i="1"/>
  <c r="M12" i="1"/>
  <c r="M13" i="1"/>
  <c r="E15" i="1"/>
  <c r="Q15" i="1"/>
  <c r="K19" i="1"/>
  <c r="D20" i="1"/>
  <c r="G22" i="1"/>
  <c r="R22" i="1"/>
  <c r="O23" i="1"/>
  <c r="K24" i="1"/>
  <c r="E25" i="1"/>
  <c r="Q25" i="1"/>
  <c r="N26" i="1"/>
  <c r="I27" i="1"/>
  <c r="E30" i="1"/>
  <c r="Q30" i="1"/>
  <c r="N31" i="1"/>
  <c r="M19" i="1"/>
  <c r="D28" i="1"/>
  <c r="E9" i="1"/>
  <c r="G13" i="1"/>
  <c r="E23" i="1"/>
  <c r="O13" i="1" l="1"/>
  <c r="I13" i="1"/>
  <c r="E13" i="1"/>
  <c r="N20" i="1"/>
  <c r="M20" i="1"/>
  <c r="K20" i="1"/>
  <c r="P20" i="1"/>
  <c r="Q20" i="1"/>
  <c r="I20" i="1"/>
  <c r="O20" i="1"/>
  <c r="G20" i="1"/>
  <c r="E20" i="1"/>
  <c r="P32" i="1"/>
  <c r="O32" i="1"/>
  <c r="G32" i="1"/>
  <c r="N32" i="1"/>
  <c r="M32" i="1"/>
  <c r="E32" i="1"/>
  <c r="K32" i="1"/>
  <c r="Q32" i="1"/>
  <c r="I32" i="1"/>
  <c r="P17" i="1"/>
  <c r="G17" i="1"/>
  <c r="N17" i="1"/>
  <c r="M17" i="1"/>
  <c r="E17" i="1"/>
  <c r="K17" i="1"/>
  <c r="Q17" i="1"/>
  <c r="I17" i="1"/>
  <c r="O17" i="1"/>
  <c r="Q10" i="1"/>
  <c r="I10" i="1"/>
  <c r="O10" i="1"/>
  <c r="G10" i="1"/>
  <c r="K10" i="1"/>
  <c r="N10" i="1"/>
  <c r="M10" i="1"/>
  <c r="E33" i="1"/>
  <c r="P10" i="1"/>
  <c r="M28" i="1"/>
  <c r="E28" i="1"/>
  <c r="K28" i="1"/>
  <c r="O28" i="1"/>
  <c r="Q28" i="1"/>
  <c r="I28" i="1"/>
  <c r="G28" i="1"/>
  <c r="P28" i="1"/>
  <c r="N28" i="1"/>
  <c r="E10" i="1"/>
  <c r="Q33" i="1" l="1"/>
  <c r="I33" i="1"/>
  <c r="P33" i="1"/>
  <c r="O33" i="1"/>
  <c r="G33" i="1"/>
  <c r="N33" i="1"/>
  <c r="M33" i="1"/>
  <c r="K33" i="1"/>
</calcChain>
</file>

<file path=xl/sharedStrings.xml><?xml version="1.0" encoding="utf-8"?>
<sst xmlns="http://schemas.openxmlformats.org/spreadsheetml/2006/main" count="213" uniqueCount="45">
  <si>
    <t>Анализ результатов диагностической проверочной работы по предмету: Алгебра и начала математического анализа в 10-х классах. Уровень изучения - Углубленный</t>
  </si>
  <si>
    <t>2025 - 2026 учебный год</t>
  </si>
  <si>
    <t>№ п.п.</t>
  </si>
  <si>
    <t>Наименование ООО</t>
  </si>
  <si>
    <t>Кол-во обучающихся по списку</t>
  </si>
  <si>
    <t>Выполняли работу</t>
  </si>
  <si>
    <t>Выполнили ДПР на</t>
  </si>
  <si>
    <t>Успеваемость, %</t>
  </si>
  <si>
    <t>Качество знаний, %</t>
  </si>
  <si>
    <t>Средний балл</t>
  </si>
  <si>
    <t>СОУ, %</t>
  </si>
  <si>
    <t>Проверка корректного внесения отметок (Кол-во отметок должно быть ≤ кол-ву учащихся по списку)</t>
  </si>
  <si>
    <t>5</t>
  </si>
  <si>
    <t>4</t>
  </si>
  <si>
    <t>3</t>
  </si>
  <si>
    <t>2</t>
  </si>
  <si>
    <t>Кол-во</t>
  </si>
  <si>
    <t>%</t>
  </si>
  <si>
    <t>Бендеры</t>
  </si>
  <si>
    <t>МОУ «Бендерская гимназия №3 им. И.П. Котляревского»</t>
  </si>
  <si>
    <t>МОУ «Бендерский теоретический лицей им. Л.С. Берга»</t>
  </si>
  <si>
    <t>ИТОГО по Бендеры</t>
  </si>
  <si>
    <t>Григориополь</t>
  </si>
  <si>
    <t>МОУ «Григориопольская общеобразовательная средняя школа №2 им. А. Стоева с лицейскими классами»</t>
  </si>
  <si>
    <t>ИТОГО по Григориополь</t>
  </si>
  <si>
    <t>Рыбница</t>
  </si>
  <si>
    <t>МОУ «Рыбницкая русская средняя общеобразовательная школа №6 с лицейскими классами»</t>
  </si>
  <si>
    <t>МОУ «Рыбницкий теоретический лицей - комплекс»</t>
  </si>
  <si>
    <t>ИТОГО по Рыбница</t>
  </si>
  <si>
    <t>Слободзея</t>
  </si>
  <si>
    <t>МОУ «Слободзейский теоретический лицей-комплекс им. П.К. Спельник»</t>
  </si>
  <si>
    <t>ИТОГО по Слободзея</t>
  </si>
  <si>
    <t>Тирасполь</t>
  </si>
  <si>
    <t>МОУ «Тираспольская гуманитарно - математическая гимназия»</t>
  </si>
  <si>
    <t>МОУ «Тираспольская средняя школа №11»</t>
  </si>
  <si>
    <t>МОУ «Тираспольская средняя школа №17 им. В.Ф. Раевского»</t>
  </si>
  <si>
    <t>МОУ «Тираспольская средняя школа №2 имени А.С. Пушкина»</t>
  </si>
  <si>
    <t>МОУ «Тираспольская средняя школа №9 им. С.А. Крупко»</t>
  </si>
  <si>
    <t>МОУ «Тираспольский общеобразовательный теоретический лицей»</t>
  </si>
  <si>
    <t>ИТОГО по Тирасполь</t>
  </si>
  <si>
    <t>ГОУ</t>
  </si>
  <si>
    <t>ГОУ «Республиканский молдавский теоретический лицей-комплекс»</t>
  </si>
  <si>
    <t>ГОУ «Республиканский украинский теоретический лицей-комплекс»</t>
  </si>
  <si>
    <t>ИТОГО по ГОУ</t>
  </si>
  <si>
    <t>ИТОГО по Республике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</si>
</sst>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ptos Narrow"/>
    </font>
    <font>
      <b/>
      <sz val="16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  <dxf>
      <fill>
        <patternFill patternType="solid">
          <bgColor rgb="FFFF45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3"/>
  <sheetViews>
    <sheetView tabSelected="1" workbookViewId="0">
      <selection activeCell="A7" sqref="A7:Q7"/>
    </sheetView>
  </sheetViews>
  <sheetFormatPr defaultRowHeight="14.4" x14ac:dyDescent="0.3"/>
  <cols>
    <col min="1" max="1" width="5" customWidth="1"/>
    <col min="2" max="2" width="45" customWidth="1"/>
    <col min="3" max="3" width="15" customWidth="1"/>
    <col min="14" max="14" width="16" customWidth="1"/>
    <col min="15" max="15" width="17" customWidth="1"/>
    <col min="16" max="17" width="12" customWidth="1"/>
    <col min="18" max="18" width="15" customWidth="1"/>
  </cols>
  <sheetData>
    <row r="2" spans="1:18" ht="42.6" customHeight="1" x14ac:dyDescent="0.3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0</v>
      </c>
      <c r="M2" s="17" t="s">
        <v>0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</row>
    <row r="3" spans="1:18" ht="35.1" customHeight="1" x14ac:dyDescent="0.3">
      <c r="A3" s="17" t="s">
        <v>1</v>
      </c>
      <c r="B3" s="17" t="s">
        <v>1</v>
      </c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  <c r="H3" s="17" t="s">
        <v>1</v>
      </c>
      <c r="I3" s="17" t="s">
        <v>1</v>
      </c>
      <c r="J3" s="17" t="s">
        <v>1</v>
      </c>
      <c r="K3" s="17" t="s">
        <v>1</v>
      </c>
      <c r="L3" s="17" t="s">
        <v>1</v>
      </c>
      <c r="M3" s="17" t="s">
        <v>1</v>
      </c>
      <c r="N3" s="17" t="s">
        <v>1</v>
      </c>
      <c r="O3" s="17" t="s">
        <v>1</v>
      </c>
      <c r="P3" s="17" t="s">
        <v>1</v>
      </c>
      <c r="Q3" s="17" t="s">
        <v>1</v>
      </c>
      <c r="R3" s="17" t="s">
        <v>1</v>
      </c>
    </row>
    <row r="4" spans="1:18" x14ac:dyDescent="0.3">
      <c r="A4" s="18" t="s">
        <v>2</v>
      </c>
      <c r="B4" s="18" t="s">
        <v>3</v>
      </c>
      <c r="C4" s="18" t="s">
        <v>4</v>
      </c>
      <c r="D4" s="18" t="s">
        <v>5</v>
      </c>
      <c r="E4" s="18" t="s">
        <v>5</v>
      </c>
      <c r="F4" s="18" t="s">
        <v>6</v>
      </c>
      <c r="G4" s="18" t="s">
        <v>6</v>
      </c>
      <c r="H4" s="18" t="s">
        <v>6</v>
      </c>
      <c r="I4" s="18" t="s">
        <v>6</v>
      </c>
      <c r="J4" s="18" t="s">
        <v>6</v>
      </c>
      <c r="K4" s="18" t="s">
        <v>6</v>
      </c>
      <c r="L4" s="18" t="s">
        <v>6</v>
      </c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9" t="s">
        <v>11</v>
      </c>
    </row>
    <row r="5" spans="1:18" x14ac:dyDescent="0.3">
      <c r="A5" s="18" t="s">
        <v>2</v>
      </c>
      <c r="B5" s="18" t="s">
        <v>3</v>
      </c>
      <c r="C5" s="18" t="s">
        <v>4</v>
      </c>
      <c r="D5" s="18" t="s">
        <v>5</v>
      </c>
      <c r="E5" s="18" t="s">
        <v>5</v>
      </c>
      <c r="F5" s="18" t="s">
        <v>12</v>
      </c>
      <c r="G5" s="18" t="s">
        <v>12</v>
      </c>
      <c r="H5" s="18" t="s">
        <v>13</v>
      </c>
      <c r="I5" s="18" t="s">
        <v>13</v>
      </c>
      <c r="J5" s="18" t="s">
        <v>14</v>
      </c>
      <c r="K5" s="18" t="s">
        <v>14</v>
      </c>
      <c r="L5" s="18" t="s">
        <v>15</v>
      </c>
      <c r="M5" s="18" t="s">
        <v>15</v>
      </c>
      <c r="N5" s="18" t="s">
        <v>7</v>
      </c>
      <c r="O5" s="18" t="s">
        <v>8</v>
      </c>
      <c r="P5" s="18" t="s">
        <v>9</v>
      </c>
      <c r="Q5" s="18" t="s">
        <v>10</v>
      </c>
      <c r="R5" s="19" t="s">
        <v>11</v>
      </c>
    </row>
    <row r="6" spans="1:18" ht="15.6" x14ac:dyDescent="0.3">
      <c r="A6" s="18" t="s">
        <v>2</v>
      </c>
      <c r="B6" s="18" t="s">
        <v>3</v>
      </c>
      <c r="C6" s="18" t="s">
        <v>4</v>
      </c>
      <c r="D6" s="1" t="s">
        <v>16</v>
      </c>
      <c r="E6" s="1" t="s">
        <v>17</v>
      </c>
      <c r="F6" s="1" t="s">
        <v>16</v>
      </c>
      <c r="G6" s="1" t="s">
        <v>17</v>
      </c>
      <c r="H6" s="1" t="s">
        <v>16</v>
      </c>
      <c r="I6" s="1" t="s">
        <v>17</v>
      </c>
      <c r="J6" s="1" t="s">
        <v>16</v>
      </c>
      <c r="K6" s="1" t="s">
        <v>17</v>
      </c>
      <c r="L6" s="1" t="s">
        <v>16</v>
      </c>
      <c r="M6" s="1" t="s">
        <v>17</v>
      </c>
      <c r="N6" s="18" t="s">
        <v>7</v>
      </c>
      <c r="O6" s="18" t="s">
        <v>8</v>
      </c>
      <c r="P6" s="18" t="s">
        <v>9</v>
      </c>
      <c r="Q6" s="18" t="s">
        <v>10</v>
      </c>
      <c r="R6" s="19" t="s">
        <v>11</v>
      </c>
    </row>
    <row r="7" spans="1:18" x14ac:dyDescent="0.3">
      <c r="A7" s="15" t="s">
        <v>18</v>
      </c>
      <c r="B7" s="15" t="s">
        <v>18</v>
      </c>
      <c r="C7" s="15" t="s">
        <v>18</v>
      </c>
      <c r="D7" s="15" t="s">
        <v>18</v>
      </c>
      <c r="E7" s="15" t="s">
        <v>18</v>
      </c>
      <c r="F7" s="15" t="s">
        <v>18</v>
      </c>
      <c r="G7" s="15" t="s">
        <v>18</v>
      </c>
      <c r="H7" s="15" t="s">
        <v>18</v>
      </c>
      <c r="I7" s="15" t="s">
        <v>18</v>
      </c>
      <c r="J7" s="15" t="s">
        <v>18</v>
      </c>
      <c r="K7" s="15" t="s">
        <v>18</v>
      </c>
      <c r="L7" s="15" t="s">
        <v>18</v>
      </c>
      <c r="M7" s="15" t="s">
        <v>18</v>
      </c>
      <c r="N7" s="15" t="s">
        <v>18</v>
      </c>
      <c r="O7" s="15" t="s">
        <v>18</v>
      </c>
      <c r="P7" s="15" t="s">
        <v>18</v>
      </c>
      <c r="Q7" s="15" t="s">
        <v>18</v>
      </c>
    </row>
    <row r="8" spans="1:18" ht="31.2" x14ac:dyDescent="0.3">
      <c r="A8" s="2">
        <v>1</v>
      </c>
      <c r="B8" s="3" t="s">
        <v>19</v>
      </c>
      <c r="C8" s="9">
        <v>9</v>
      </c>
      <c r="D8" s="4">
        <f>F8+H8+J8+L8</f>
        <v>8</v>
      </c>
      <c r="E8" s="5">
        <f>100/C8*D8</f>
        <v>88.888888888888886</v>
      </c>
      <c r="F8" s="9">
        <v>3</v>
      </c>
      <c r="G8" s="5">
        <f>100/D8*F8</f>
        <v>37.5</v>
      </c>
      <c r="H8" s="9">
        <v>3</v>
      </c>
      <c r="I8" s="5">
        <f>100/D8*H8</f>
        <v>37.5</v>
      </c>
      <c r="J8" s="9">
        <v>2</v>
      </c>
      <c r="K8" s="5">
        <f>100/D8*J8</f>
        <v>25</v>
      </c>
      <c r="L8" s="9">
        <v>0</v>
      </c>
      <c r="M8" s="5">
        <f>100/D8*L8</f>
        <v>0</v>
      </c>
      <c r="N8" s="6">
        <f>100/D8*(F8+H8+J8)</f>
        <v>100</v>
      </c>
      <c r="O8" s="6">
        <f>100/D8*(F8+H8)</f>
        <v>75</v>
      </c>
      <c r="P8" s="6">
        <f>100/D8*(5*F8+4*H8+3*J8+2*L8)/100</f>
        <v>4.125</v>
      </c>
      <c r="Q8" s="6">
        <f>100/D8*(1*F8+0.64*H8+0.36*J8+0.16*L8)</f>
        <v>70.5</v>
      </c>
      <c r="R8" s="14" t="str">
        <f>IF(C8&lt;D8,"Введено не верное количество отметок","Допустимо")</f>
        <v>Допустимо</v>
      </c>
    </row>
    <row r="9" spans="1:18" ht="31.2" x14ac:dyDescent="0.3">
      <c r="A9" s="2">
        <v>2</v>
      </c>
      <c r="B9" s="3" t="s">
        <v>20</v>
      </c>
      <c r="C9" s="9">
        <v>42</v>
      </c>
      <c r="D9" s="4">
        <f>F9+H9+J9+L9</f>
        <v>41</v>
      </c>
      <c r="E9" s="5">
        <f>100/C9*D9</f>
        <v>97.61904761904762</v>
      </c>
      <c r="F9" s="9">
        <v>18</v>
      </c>
      <c r="G9" s="5">
        <f>100/D9*F9</f>
        <v>43.90243902439024</v>
      </c>
      <c r="H9" s="9">
        <v>19</v>
      </c>
      <c r="I9" s="5">
        <f>100/D9*H9</f>
        <v>46.341463414634148</v>
      </c>
      <c r="J9" s="9">
        <v>4</v>
      </c>
      <c r="K9" s="5">
        <f>100/D9*J9</f>
        <v>9.7560975609756095</v>
      </c>
      <c r="L9" s="9">
        <v>0</v>
      </c>
      <c r="M9" s="5">
        <f>100/D9*L9</f>
        <v>0</v>
      </c>
      <c r="N9" s="6">
        <f>100/D9*(F9+H9+J9)</f>
        <v>100</v>
      </c>
      <c r="O9" s="6">
        <f>100/D9*(F9+H9)</f>
        <v>90.243902439024382</v>
      </c>
      <c r="P9" s="6">
        <f>100/D9*(5*F9+4*H9+3*J9+2*L9)/100</f>
        <v>4.3414634146341458</v>
      </c>
      <c r="Q9" s="6">
        <f>100/D9*(1*F9+0.64*H9+0.36*J9+0.16*L9)</f>
        <v>77.073170731707322</v>
      </c>
      <c r="R9" s="14" t="str">
        <f>IF(C9&lt;D9,"Введено не верное количество отметок","Допустимо")</f>
        <v>Допустимо</v>
      </c>
    </row>
    <row r="10" spans="1:18" ht="15.6" x14ac:dyDescent="0.3">
      <c r="A10" s="7"/>
      <c r="B10" s="1" t="s">
        <v>21</v>
      </c>
      <c r="C10" s="8">
        <f>SUM(C8:C9)</f>
        <v>51</v>
      </c>
      <c r="D10" s="8">
        <f>SUM(D8:D9)</f>
        <v>49</v>
      </c>
      <c r="E10" s="6">
        <f>100/C10*D10</f>
        <v>96.078431372549019</v>
      </c>
      <c r="F10" s="8">
        <f>SUM(F8:F9)</f>
        <v>21</v>
      </c>
      <c r="G10" s="6">
        <f>100/D10*F10</f>
        <v>42.857142857142861</v>
      </c>
      <c r="H10" s="8">
        <f>SUM(H8:H9)</f>
        <v>22</v>
      </c>
      <c r="I10" s="6">
        <f>100/D10*H10</f>
        <v>44.897959183673471</v>
      </c>
      <c r="J10" s="8">
        <f>SUM(J8:J9)</f>
        <v>6</v>
      </c>
      <c r="K10" s="6">
        <f>100/D10*J10</f>
        <v>12.244897959183675</v>
      </c>
      <c r="L10" s="8">
        <f>SUM(L8:L9)</f>
        <v>0</v>
      </c>
      <c r="M10" s="6">
        <f>100/D10*L10</f>
        <v>0</v>
      </c>
      <c r="N10" s="6">
        <f>100/D10*(F10+H10+J10)</f>
        <v>100</v>
      </c>
      <c r="O10" s="6">
        <f>100/D10*(F10+H10)</f>
        <v>87.755102040816325</v>
      </c>
      <c r="P10" s="6">
        <f>100/D10*(5*F10+4*H10+3*J10+2*L10)/100</f>
        <v>4.3061224489795924</v>
      </c>
      <c r="Q10" s="6">
        <f>100/D10*(1*F10+0.64*H10+0.36*J10+0.16*L10)</f>
        <v>75.999999999999986</v>
      </c>
    </row>
    <row r="11" spans="1:18" x14ac:dyDescent="0.3">
      <c r="A11" s="15" t="s">
        <v>22</v>
      </c>
      <c r="B11" s="15" t="s">
        <v>22</v>
      </c>
      <c r="C11" s="16" t="s">
        <v>22</v>
      </c>
      <c r="D11" s="15" t="s">
        <v>22</v>
      </c>
      <c r="E11" s="15" t="s">
        <v>22</v>
      </c>
      <c r="F11" s="16" t="s">
        <v>22</v>
      </c>
      <c r="G11" s="15" t="s">
        <v>22</v>
      </c>
      <c r="H11" s="16" t="s">
        <v>22</v>
      </c>
      <c r="I11" s="15" t="s">
        <v>22</v>
      </c>
      <c r="J11" s="16" t="s">
        <v>22</v>
      </c>
      <c r="K11" s="15" t="s">
        <v>22</v>
      </c>
      <c r="L11" s="16" t="s">
        <v>22</v>
      </c>
      <c r="M11" s="15" t="s">
        <v>22</v>
      </c>
      <c r="N11" s="15" t="s">
        <v>22</v>
      </c>
      <c r="O11" s="15" t="s">
        <v>22</v>
      </c>
      <c r="P11" s="15" t="s">
        <v>22</v>
      </c>
      <c r="Q11" s="15" t="s">
        <v>22</v>
      </c>
    </row>
    <row r="12" spans="1:18" ht="46.8" x14ac:dyDescent="0.3">
      <c r="A12" s="2">
        <v>3</v>
      </c>
      <c r="B12" s="3" t="s">
        <v>23</v>
      </c>
      <c r="C12" s="9">
        <v>10</v>
      </c>
      <c r="D12" s="4">
        <f>F12+H12+J12+L12</f>
        <v>9</v>
      </c>
      <c r="E12" s="5">
        <f>100/C12*D12</f>
        <v>90</v>
      </c>
      <c r="F12" s="9">
        <v>1</v>
      </c>
      <c r="G12" s="5">
        <f>100/D12*F12</f>
        <v>11.111111111111111</v>
      </c>
      <c r="H12" s="9">
        <v>8</v>
      </c>
      <c r="I12" s="5">
        <f>100/D12*H12</f>
        <v>88.888888888888886</v>
      </c>
      <c r="J12" s="9">
        <v>0</v>
      </c>
      <c r="K12" s="5">
        <f>100/D12*J12</f>
        <v>0</v>
      </c>
      <c r="L12" s="9">
        <v>0</v>
      </c>
      <c r="M12" s="5">
        <f>100/D12*L12</f>
        <v>0</v>
      </c>
      <c r="N12" s="6">
        <f>100/D12*(F12+H12+J12)</f>
        <v>100</v>
      </c>
      <c r="O12" s="6">
        <f>100/D12*(F12+H12)</f>
        <v>100</v>
      </c>
      <c r="P12" s="6">
        <f>100/D12*(5*F12+4*H12+3*J12+2*L12)/100</f>
        <v>4.1111111111111107</v>
      </c>
      <c r="Q12" s="6">
        <f>100/D12*(1*F12+0.64*H12+0.36*J12+0.16*L12)</f>
        <v>68</v>
      </c>
      <c r="R12" s="14" t="str">
        <f>IF(C12&lt;D12,"Введено не верное количество отметок","Допустимо")</f>
        <v>Допустимо</v>
      </c>
    </row>
    <row r="13" spans="1:18" ht="15.6" x14ac:dyDescent="0.3">
      <c r="A13" s="7"/>
      <c r="B13" s="1" t="s">
        <v>24</v>
      </c>
      <c r="C13" s="8">
        <f>SUM(C12:C12)</f>
        <v>10</v>
      </c>
      <c r="D13" s="8">
        <f>SUM(D12:D12)</f>
        <v>9</v>
      </c>
      <c r="E13" s="6">
        <f>100/C13*D13</f>
        <v>90</v>
      </c>
      <c r="F13" s="8">
        <f>SUM(F12:F12)</f>
        <v>1</v>
      </c>
      <c r="G13" s="6">
        <f>100/D13*F13</f>
        <v>11.111111111111111</v>
      </c>
      <c r="H13" s="8">
        <f>SUM(H12:H12)</f>
        <v>8</v>
      </c>
      <c r="I13" s="6">
        <f>100/D13*H13</f>
        <v>88.888888888888886</v>
      </c>
      <c r="J13" s="8">
        <f>SUM(J12:J12)</f>
        <v>0</v>
      </c>
      <c r="K13" s="6">
        <f>100/D13*J13</f>
        <v>0</v>
      </c>
      <c r="L13" s="8">
        <f>SUM(L12:L12)</f>
        <v>0</v>
      </c>
      <c r="M13" s="6">
        <f>100/D13*L13</f>
        <v>0</v>
      </c>
      <c r="N13" s="6">
        <f>100/D13*(F13+H13+J13)</f>
        <v>100</v>
      </c>
      <c r="O13" s="6">
        <f>100/D13*(F13+H13)</f>
        <v>100</v>
      </c>
      <c r="P13" s="6">
        <f>100/D13*(5*F13+4*H13+3*J13+2*L13)/100</f>
        <v>4.1111111111111107</v>
      </c>
      <c r="Q13" s="6">
        <f>100/D13*(1*F13+0.64*H13+0.36*J13+0.16*L13)</f>
        <v>68</v>
      </c>
    </row>
    <row r="14" spans="1:18" x14ac:dyDescent="0.3">
      <c r="A14" s="15" t="s">
        <v>25</v>
      </c>
      <c r="B14" s="15" t="s">
        <v>25</v>
      </c>
      <c r="C14" s="16" t="s">
        <v>25</v>
      </c>
      <c r="D14" s="15" t="s">
        <v>25</v>
      </c>
      <c r="E14" s="15" t="s">
        <v>25</v>
      </c>
      <c r="F14" s="16" t="s">
        <v>25</v>
      </c>
      <c r="G14" s="15" t="s">
        <v>25</v>
      </c>
      <c r="H14" s="16" t="s">
        <v>25</v>
      </c>
      <c r="I14" s="15" t="s">
        <v>25</v>
      </c>
      <c r="J14" s="16" t="s">
        <v>25</v>
      </c>
      <c r="K14" s="15" t="s">
        <v>25</v>
      </c>
      <c r="L14" s="16" t="s">
        <v>25</v>
      </c>
      <c r="M14" s="15" t="s">
        <v>25</v>
      </c>
      <c r="N14" s="15" t="s">
        <v>25</v>
      </c>
      <c r="O14" s="15" t="s">
        <v>25</v>
      </c>
      <c r="P14" s="15" t="s">
        <v>25</v>
      </c>
      <c r="Q14" s="15" t="s">
        <v>25</v>
      </c>
    </row>
    <row r="15" spans="1:18" ht="46.8" x14ac:dyDescent="0.3">
      <c r="A15" s="2">
        <v>4</v>
      </c>
      <c r="B15" s="3" t="s">
        <v>26</v>
      </c>
      <c r="C15" s="10">
        <v>23</v>
      </c>
      <c r="D15" s="4">
        <f>F15+H15+J15+L15</f>
        <v>21</v>
      </c>
      <c r="E15" s="5">
        <f>100/C15*D15</f>
        <v>91.304347826086953</v>
      </c>
      <c r="F15" s="11">
        <v>6</v>
      </c>
      <c r="G15" s="5">
        <f>100/D15*F15</f>
        <v>28.571428571428569</v>
      </c>
      <c r="H15" s="12">
        <v>8</v>
      </c>
      <c r="I15" s="5">
        <f>100/D15*H15</f>
        <v>38.095238095238095</v>
      </c>
      <c r="J15" s="13">
        <v>7</v>
      </c>
      <c r="K15" s="5">
        <f>100/D15*J15</f>
        <v>33.333333333333336</v>
      </c>
      <c r="L15" s="9">
        <v>0</v>
      </c>
      <c r="M15" s="5">
        <f>100/D15*L15</f>
        <v>0</v>
      </c>
      <c r="N15" s="6">
        <f>100/D15*(F15+H15+J15)</f>
        <v>100</v>
      </c>
      <c r="O15" s="6">
        <f>100/D15*(F15+H15)</f>
        <v>66.666666666666671</v>
      </c>
      <c r="P15" s="6">
        <f>100/D15*(5*F15+4*H15+3*J15+2*L15)/100</f>
        <v>3.9523809523809526</v>
      </c>
      <c r="Q15" s="6">
        <f>100/D15*(1*F15+0.64*H15+0.36*J15+0.16*L15)</f>
        <v>64.952380952380949</v>
      </c>
      <c r="R15" s="14" t="str">
        <f>IF(C15&lt;D15,"Введено не верное количество отметок","Допустимо")</f>
        <v>Допустимо</v>
      </c>
    </row>
    <row r="16" spans="1:18" ht="31.2" x14ac:dyDescent="0.3">
      <c r="A16" s="2">
        <v>5</v>
      </c>
      <c r="B16" s="3" t="s">
        <v>27</v>
      </c>
      <c r="C16" s="10">
        <v>21</v>
      </c>
      <c r="D16" s="4">
        <f>F16+H16+J16+L16</f>
        <v>16</v>
      </c>
      <c r="E16" s="5">
        <f>100/C16*D16</f>
        <v>76.19047619047619</v>
      </c>
      <c r="F16" s="11">
        <v>4</v>
      </c>
      <c r="G16" s="5">
        <f>100/D16*F16</f>
        <v>25</v>
      </c>
      <c r="H16" s="12">
        <v>7</v>
      </c>
      <c r="I16" s="5">
        <f>100/D16*H16</f>
        <v>43.75</v>
      </c>
      <c r="J16" s="13">
        <v>5</v>
      </c>
      <c r="K16" s="5">
        <f>100/D16*J16</f>
        <v>31.25</v>
      </c>
      <c r="L16" s="9">
        <v>0</v>
      </c>
      <c r="M16" s="5">
        <f>100/D16*L16</f>
        <v>0</v>
      </c>
      <c r="N16" s="6">
        <f>100/D16*(F16+H16+J16)</f>
        <v>100</v>
      </c>
      <c r="O16" s="6">
        <f>100/D16*(F16+H16)</f>
        <v>68.75</v>
      </c>
      <c r="P16" s="6">
        <f>100/D16*(5*F16+4*H16+3*J16+2*L16)/100</f>
        <v>3.9375</v>
      </c>
      <c r="Q16" s="6">
        <f>100/D16*(1*F16+0.64*H16+0.36*J16+0.16*L16)</f>
        <v>64.25</v>
      </c>
      <c r="R16" s="14" t="str">
        <f>IF(C16&lt;D16,"Введено не верное количество отметок","Допустимо")</f>
        <v>Допустимо</v>
      </c>
    </row>
    <row r="17" spans="1:18" ht="15.6" x14ac:dyDescent="0.3">
      <c r="A17" s="7"/>
      <c r="B17" s="1" t="s">
        <v>28</v>
      </c>
      <c r="C17" s="8">
        <f>SUM(C15:C16)</f>
        <v>44</v>
      </c>
      <c r="D17" s="8">
        <f>SUM(D15:D16)</f>
        <v>37</v>
      </c>
      <c r="E17" s="6">
        <f>100/C17*D17</f>
        <v>84.090909090909093</v>
      </c>
      <c r="F17" s="8">
        <f>SUM(F15:F16)</f>
        <v>10</v>
      </c>
      <c r="G17" s="6">
        <f>100/D17*F17</f>
        <v>27.027027027027025</v>
      </c>
      <c r="H17" s="8">
        <f>SUM(H15:H16)</f>
        <v>15</v>
      </c>
      <c r="I17" s="6">
        <f>100/D17*H17</f>
        <v>40.54054054054054</v>
      </c>
      <c r="J17" s="8">
        <f>SUM(J15:J16)</f>
        <v>12</v>
      </c>
      <c r="K17" s="6">
        <f>100/D17*J17</f>
        <v>32.432432432432435</v>
      </c>
      <c r="L17" s="8">
        <f>SUM(L15:L16)</f>
        <v>0</v>
      </c>
      <c r="M17" s="6">
        <f>100/D17*L17</f>
        <v>0</v>
      </c>
      <c r="N17" s="6">
        <f>100/D17*(F17+H17+J17)</f>
        <v>100</v>
      </c>
      <c r="O17" s="6">
        <f>100/D17*(F17+H17)</f>
        <v>67.567567567567565</v>
      </c>
      <c r="P17" s="6">
        <f>100/D17*(5*F17+4*H17+3*J17+2*L17)/100</f>
        <v>3.9459459459459456</v>
      </c>
      <c r="Q17" s="6">
        <f>100/D17*(1*F17+0.64*H17+0.36*J17+0.16*L17)</f>
        <v>64.648648648648646</v>
      </c>
    </row>
    <row r="18" spans="1:18" x14ac:dyDescent="0.3">
      <c r="A18" s="15" t="s">
        <v>29</v>
      </c>
      <c r="B18" s="15" t="s">
        <v>29</v>
      </c>
      <c r="C18" s="16" t="s">
        <v>29</v>
      </c>
      <c r="D18" s="15" t="s">
        <v>29</v>
      </c>
      <c r="E18" s="15" t="s">
        <v>29</v>
      </c>
      <c r="F18" s="16" t="s">
        <v>29</v>
      </c>
      <c r="G18" s="15" t="s">
        <v>29</v>
      </c>
      <c r="H18" s="16" t="s">
        <v>29</v>
      </c>
      <c r="I18" s="15" t="s">
        <v>29</v>
      </c>
      <c r="J18" s="16" t="s">
        <v>29</v>
      </c>
      <c r="K18" s="15" t="s">
        <v>29</v>
      </c>
      <c r="L18" s="16" t="s">
        <v>29</v>
      </c>
      <c r="M18" s="15" t="s">
        <v>29</v>
      </c>
      <c r="N18" s="15" t="s">
        <v>29</v>
      </c>
      <c r="O18" s="15" t="s">
        <v>29</v>
      </c>
      <c r="P18" s="15" t="s">
        <v>29</v>
      </c>
      <c r="Q18" s="15" t="s">
        <v>29</v>
      </c>
    </row>
    <row r="19" spans="1:18" ht="31.2" x14ac:dyDescent="0.3">
      <c r="A19" s="2">
        <v>6</v>
      </c>
      <c r="B19" s="3" t="s">
        <v>30</v>
      </c>
      <c r="C19" s="9">
        <v>6</v>
      </c>
      <c r="D19" s="4">
        <f>F19+H19+J19+L19</f>
        <v>6</v>
      </c>
      <c r="E19" s="5">
        <f>100/C19*D19</f>
        <v>100</v>
      </c>
      <c r="F19" s="9">
        <v>3</v>
      </c>
      <c r="G19" s="5">
        <f>100/D19*F19</f>
        <v>50</v>
      </c>
      <c r="H19" s="9">
        <v>3</v>
      </c>
      <c r="I19" s="5">
        <f>100/D19*H19</f>
        <v>50</v>
      </c>
      <c r="J19" s="9">
        <v>0</v>
      </c>
      <c r="K19" s="5">
        <f>100/D19*J19</f>
        <v>0</v>
      </c>
      <c r="L19" s="9">
        <v>0</v>
      </c>
      <c r="M19" s="5">
        <f>100/D19*L19</f>
        <v>0</v>
      </c>
      <c r="N19" s="6">
        <f>100/D19*(F19+H19+J19)</f>
        <v>100</v>
      </c>
      <c r="O19" s="6">
        <f>100/D19*(F19+H19)</f>
        <v>100</v>
      </c>
      <c r="P19" s="6">
        <f>100/D19*(5*F19+4*H19+3*J19+2*L19)/100</f>
        <v>4.5000000000000009</v>
      </c>
      <c r="Q19" s="6">
        <f>100/D19*(1*F19+0.64*H19+0.36*J19+0.16*L19)</f>
        <v>82</v>
      </c>
      <c r="R19" s="14" t="str">
        <f>IF(C19&lt;D19,"Введено не верное количество отметок","Допустимо")</f>
        <v>Допустимо</v>
      </c>
    </row>
    <row r="20" spans="1:18" ht="15.6" x14ac:dyDescent="0.3">
      <c r="A20" s="7"/>
      <c r="B20" s="1" t="s">
        <v>31</v>
      </c>
      <c r="C20" s="8">
        <f>SUM(C19:C19)</f>
        <v>6</v>
      </c>
      <c r="D20" s="8">
        <f>SUM(D19:D19)</f>
        <v>6</v>
      </c>
      <c r="E20" s="6">
        <f>100/C20*D20</f>
        <v>100</v>
      </c>
      <c r="F20" s="8">
        <f>SUM(F19:F19)</f>
        <v>3</v>
      </c>
      <c r="G20" s="6">
        <f>100/D20*F20</f>
        <v>50</v>
      </c>
      <c r="H20" s="8">
        <f>SUM(H19:H19)</f>
        <v>3</v>
      </c>
      <c r="I20" s="6">
        <f>100/D20*H20</f>
        <v>50</v>
      </c>
      <c r="J20" s="8">
        <f>SUM(J19:J19)</f>
        <v>0</v>
      </c>
      <c r="K20" s="6">
        <f>100/D20*J20</f>
        <v>0</v>
      </c>
      <c r="L20" s="8">
        <f>SUM(L19:L19)</f>
        <v>0</v>
      </c>
      <c r="M20" s="6">
        <f>100/D20*L20</f>
        <v>0</v>
      </c>
      <c r="N20" s="6">
        <f>100/D20*(F20+H20+J20)</f>
        <v>100</v>
      </c>
      <c r="O20" s="6">
        <f>100/D20*(F20+H20)</f>
        <v>100</v>
      </c>
      <c r="P20" s="6">
        <f>100/D20*(5*F20+4*H20+3*J20+2*L20)/100</f>
        <v>4.5000000000000009</v>
      </c>
      <c r="Q20" s="6">
        <f>100/D20*(1*F20+0.64*H20+0.36*J20+0.16*L20)</f>
        <v>82</v>
      </c>
    </row>
    <row r="21" spans="1:18" x14ac:dyDescent="0.3">
      <c r="A21" s="15" t="s">
        <v>32</v>
      </c>
      <c r="B21" s="15" t="s">
        <v>32</v>
      </c>
      <c r="C21" s="16" t="s">
        <v>32</v>
      </c>
      <c r="D21" s="15" t="s">
        <v>32</v>
      </c>
      <c r="E21" s="15" t="s">
        <v>32</v>
      </c>
      <c r="F21" s="16" t="s">
        <v>32</v>
      </c>
      <c r="G21" s="15" t="s">
        <v>32</v>
      </c>
      <c r="H21" s="16" t="s">
        <v>32</v>
      </c>
      <c r="I21" s="15" t="s">
        <v>32</v>
      </c>
      <c r="J21" s="16" t="s">
        <v>32</v>
      </c>
      <c r="K21" s="15" t="s">
        <v>32</v>
      </c>
      <c r="L21" s="16" t="s">
        <v>32</v>
      </c>
      <c r="M21" s="15" t="s">
        <v>32</v>
      </c>
      <c r="N21" s="15" t="s">
        <v>32</v>
      </c>
      <c r="O21" s="15" t="s">
        <v>32</v>
      </c>
      <c r="P21" s="15" t="s">
        <v>32</v>
      </c>
      <c r="Q21" s="15" t="s">
        <v>32</v>
      </c>
    </row>
    <row r="22" spans="1:18" ht="31.2" x14ac:dyDescent="0.3">
      <c r="A22" s="2">
        <v>7</v>
      </c>
      <c r="B22" s="3" t="s">
        <v>33</v>
      </c>
      <c r="C22" s="9">
        <v>31</v>
      </c>
      <c r="D22" s="4">
        <f t="shared" ref="D22:D27" si="0">F22+H22+J22+L22</f>
        <v>29</v>
      </c>
      <c r="E22" s="5">
        <f t="shared" ref="E22:E28" si="1">100/C22*D22</f>
        <v>93.548387096774192</v>
      </c>
      <c r="F22" s="9">
        <v>19</v>
      </c>
      <c r="G22" s="5">
        <f t="shared" ref="G22:G28" si="2">100/D22*F22</f>
        <v>65.517241379310335</v>
      </c>
      <c r="H22" s="9">
        <v>6</v>
      </c>
      <c r="I22" s="5">
        <f t="shared" ref="I22:I28" si="3">100/D22*H22</f>
        <v>20.689655172413794</v>
      </c>
      <c r="J22" s="9">
        <v>3</v>
      </c>
      <c r="K22" s="5">
        <f t="shared" ref="K22:K28" si="4">100/D22*J22</f>
        <v>10.344827586206897</v>
      </c>
      <c r="L22" s="9">
        <v>1</v>
      </c>
      <c r="M22" s="5">
        <f t="shared" ref="M22:M28" si="5">100/D22*L22</f>
        <v>3.4482758620689653</v>
      </c>
      <c r="N22" s="6">
        <f t="shared" ref="N22:N28" si="6">100/D22*(F22+H22+J22)</f>
        <v>96.551724137931032</v>
      </c>
      <c r="O22" s="6">
        <f t="shared" ref="O22:O28" si="7">100/D22*(F22+H22)</f>
        <v>86.206896551724128</v>
      </c>
      <c r="P22" s="6">
        <f t="shared" ref="P22:P28" si="8">100/D22*(5*F22+4*H22+3*J22+2*L22)/100</f>
        <v>4.4827586206896548</v>
      </c>
      <c r="Q22" s="6">
        <f t="shared" ref="Q22:Q28" si="9">100/D22*(1*F22+0.64*H22+0.36*J22+0.16*L22)</f>
        <v>83.034482758620697</v>
      </c>
      <c r="R22" s="14" t="str">
        <f t="shared" ref="R22:R27" si="10">IF(C22&lt;D22,"Введено не верное количество отметок","Допустимо")</f>
        <v>Допустимо</v>
      </c>
    </row>
    <row r="23" spans="1:18" ht="15.6" x14ac:dyDescent="0.3">
      <c r="A23" s="2">
        <v>8</v>
      </c>
      <c r="B23" s="3" t="s">
        <v>34</v>
      </c>
      <c r="C23" s="9">
        <v>25</v>
      </c>
      <c r="D23" s="4">
        <f t="shared" si="0"/>
        <v>22</v>
      </c>
      <c r="E23" s="5">
        <f t="shared" si="1"/>
        <v>88</v>
      </c>
      <c r="F23" s="9">
        <v>2</v>
      </c>
      <c r="G23" s="5">
        <f t="shared" si="2"/>
        <v>9.0909090909090917</v>
      </c>
      <c r="H23" s="9">
        <v>5</v>
      </c>
      <c r="I23" s="5">
        <f t="shared" si="3"/>
        <v>22.72727272727273</v>
      </c>
      <c r="J23" s="9">
        <v>14</v>
      </c>
      <c r="K23" s="5">
        <f t="shared" si="4"/>
        <v>63.63636363636364</v>
      </c>
      <c r="L23" s="9">
        <v>1</v>
      </c>
      <c r="M23" s="5">
        <f t="shared" si="5"/>
        <v>4.5454545454545459</v>
      </c>
      <c r="N23" s="6">
        <f t="shared" si="6"/>
        <v>95.454545454545467</v>
      </c>
      <c r="O23" s="6">
        <f t="shared" si="7"/>
        <v>31.81818181818182</v>
      </c>
      <c r="P23" s="6">
        <f t="shared" si="8"/>
        <v>3.3636363636363638</v>
      </c>
      <c r="Q23" s="6">
        <f t="shared" si="9"/>
        <v>47.27272727272728</v>
      </c>
      <c r="R23" s="14" t="str">
        <f t="shared" si="10"/>
        <v>Допустимо</v>
      </c>
    </row>
    <row r="24" spans="1:18" ht="31.2" x14ac:dyDescent="0.3">
      <c r="A24" s="2">
        <v>9</v>
      </c>
      <c r="B24" s="3" t="s">
        <v>35</v>
      </c>
      <c r="C24" s="9">
        <v>21</v>
      </c>
      <c r="D24" s="4">
        <f t="shared" si="0"/>
        <v>20</v>
      </c>
      <c r="E24" s="5">
        <f t="shared" si="1"/>
        <v>95.238095238095241</v>
      </c>
      <c r="F24" s="9">
        <v>4</v>
      </c>
      <c r="G24" s="5">
        <f t="shared" si="2"/>
        <v>20</v>
      </c>
      <c r="H24" s="9">
        <v>10</v>
      </c>
      <c r="I24" s="5">
        <f t="shared" si="3"/>
        <v>50</v>
      </c>
      <c r="J24" s="9">
        <v>4</v>
      </c>
      <c r="K24" s="5">
        <f t="shared" si="4"/>
        <v>20</v>
      </c>
      <c r="L24" s="9">
        <v>2</v>
      </c>
      <c r="M24" s="5">
        <f t="shared" si="5"/>
        <v>10</v>
      </c>
      <c r="N24" s="6">
        <f t="shared" si="6"/>
        <v>90</v>
      </c>
      <c r="O24" s="6">
        <f t="shared" si="7"/>
        <v>70</v>
      </c>
      <c r="P24" s="6">
        <f t="shared" si="8"/>
        <v>3.8</v>
      </c>
      <c r="Q24" s="6">
        <f t="shared" si="9"/>
        <v>60.8</v>
      </c>
      <c r="R24" s="14" t="str">
        <f t="shared" si="10"/>
        <v>Допустимо</v>
      </c>
    </row>
    <row r="25" spans="1:18" ht="31.2" x14ac:dyDescent="0.3">
      <c r="A25" s="2">
        <v>10</v>
      </c>
      <c r="B25" s="3" t="s">
        <v>36</v>
      </c>
      <c r="C25" s="9">
        <v>23</v>
      </c>
      <c r="D25" s="4">
        <f t="shared" si="0"/>
        <v>20</v>
      </c>
      <c r="E25" s="5">
        <f t="shared" si="1"/>
        <v>86.956521739130437</v>
      </c>
      <c r="F25" s="9">
        <v>8</v>
      </c>
      <c r="G25" s="5">
        <f t="shared" si="2"/>
        <v>40</v>
      </c>
      <c r="H25" s="9">
        <v>10</v>
      </c>
      <c r="I25" s="5">
        <f t="shared" si="3"/>
        <v>50</v>
      </c>
      <c r="J25" s="9">
        <v>2</v>
      </c>
      <c r="K25" s="5">
        <f t="shared" si="4"/>
        <v>10</v>
      </c>
      <c r="L25" s="9">
        <v>0</v>
      </c>
      <c r="M25" s="5">
        <f t="shared" si="5"/>
        <v>0</v>
      </c>
      <c r="N25" s="6">
        <f t="shared" si="6"/>
        <v>100</v>
      </c>
      <c r="O25" s="6">
        <f t="shared" si="7"/>
        <v>90</v>
      </c>
      <c r="P25" s="6">
        <f t="shared" si="8"/>
        <v>4.3</v>
      </c>
      <c r="Q25" s="6">
        <f t="shared" si="9"/>
        <v>75.600000000000009</v>
      </c>
      <c r="R25" s="14" t="str">
        <f t="shared" si="10"/>
        <v>Допустимо</v>
      </c>
    </row>
    <row r="26" spans="1:18" ht="31.2" x14ac:dyDescent="0.3">
      <c r="A26" s="2">
        <v>11</v>
      </c>
      <c r="B26" s="3" t="s">
        <v>37</v>
      </c>
      <c r="C26" s="9">
        <v>30</v>
      </c>
      <c r="D26" s="4">
        <f t="shared" si="0"/>
        <v>24</v>
      </c>
      <c r="E26" s="5">
        <f t="shared" si="1"/>
        <v>80</v>
      </c>
      <c r="F26" s="9">
        <v>4</v>
      </c>
      <c r="G26" s="5">
        <f t="shared" si="2"/>
        <v>16.666666666666668</v>
      </c>
      <c r="H26" s="9">
        <v>5</v>
      </c>
      <c r="I26" s="5">
        <f t="shared" si="3"/>
        <v>20.833333333333336</v>
      </c>
      <c r="J26" s="9">
        <v>13</v>
      </c>
      <c r="K26" s="5">
        <f t="shared" si="4"/>
        <v>54.166666666666671</v>
      </c>
      <c r="L26" s="9">
        <v>2</v>
      </c>
      <c r="M26" s="5">
        <f t="shared" si="5"/>
        <v>8.3333333333333339</v>
      </c>
      <c r="N26" s="6">
        <f t="shared" si="6"/>
        <v>91.666666666666671</v>
      </c>
      <c r="O26" s="6">
        <f t="shared" si="7"/>
        <v>37.5</v>
      </c>
      <c r="P26" s="6">
        <f t="shared" si="8"/>
        <v>3.4583333333333339</v>
      </c>
      <c r="Q26" s="6">
        <f t="shared" si="9"/>
        <v>50.833333333333336</v>
      </c>
      <c r="R26" s="14" t="str">
        <f t="shared" si="10"/>
        <v>Допустимо</v>
      </c>
    </row>
    <row r="27" spans="1:18" ht="31.2" x14ac:dyDescent="0.3">
      <c r="A27" s="2">
        <v>12</v>
      </c>
      <c r="B27" s="3" t="s">
        <v>38</v>
      </c>
      <c r="C27" s="9">
        <v>49</v>
      </c>
      <c r="D27" s="4">
        <f t="shared" si="0"/>
        <v>44</v>
      </c>
      <c r="E27" s="5">
        <f t="shared" si="1"/>
        <v>89.795918367346943</v>
      </c>
      <c r="F27" s="9">
        <v>5</v>
      </c>
      <c r="G27" s="5">
        <f t="shared" si="2"/>
        <v>11.363636363636365</v>
      </c>
      <c r="H27" s="9">
        <v>23</v>
      </c>
      <c r="I27" s="5">
        <f t="shared" si="3"/>
        <v>52.27272727272728</v>
      </c>
      <c r="J27" s="9">
        <v>14</v>
      </c>
      <c r="K27" s="5">
        <f t="shared" si="4"/>
        <v>31.81818181818182</v>
      </c>
      <c r="L27" s="9">
        <v>2</v>
      </c>
      <c r="M27" s="5">
        <f t="shared" si="5"/>
        <v>4.5454545454545459</v>
      </c>
      <c r="N27" s="6">
        <f t="shared" si="6"/>
        <v>95.454545454545467</v>
      </c>
      <c r="O27" s="6">
        <f t="shared" si="7"/>
        <v>63.63636363636364</v>
      </c>
      <c r="P27" s="6">
        <f t="shared" si="8"/>
        <v>3.704545454545455</v>
      </c>
      <c r="Q27" s="6">
        <f t="shared" si="9"/>
        <v>57</v>
      </c>
      <c r="R27" s="14" t="str">
        <f t="shared" si="10"/>
        <v>Допустимо</v>
      </c>
    </row>
    <row r="28" spans="1:18" ht="15.6" x14ac:dyDescent="0.3">
      <c r="A28" s="7"/>
      <c r="B28" s="1" t="s">
        <v>39</v>
      </c>
      <c r="C28" s="8">
        <f>SUM(C22:C27)</f>
        <v>179</v>
      </c>
      <c r="D28" s="8">
        <f>SUM(D22:D27)</f>
        <v>159</v>
      </c>
      <c r="E28" s="6">
        <f t="shared" si="1"/>
        <v>88.826815642458101</v>
      </c>
      <c r="F28" s="8">
        <f>SUM(F22:F27)</f>
        <v>42</v>
      </c>
      <c r="G28" s="6">
        <f t="shared" si="2"/>
        <v>26.415094339622641</v>
      </c>
      <c r="H28" s="8">
        <f>SUM(H22:H27)</f>
        <v>59</v>
      </c>
      <c r="I28" s="6">
        <f t="shared" si="3"/>
        <v>37.106918238993707</v>
      </c>
      <c r="J28" s="8">
        <f>SUM(J22:J27)</f>
        <v>50</v>
      </c>
      <c r="K28" s="6">
        <f t="shared" si="4"/>
        <v>31.446540880503143</v>
      </c>
      <c r="L28" s="8">
        <f>SUM(L22:L27)</f>
        <v>8</v>
      </c>
      <c r="M28" s="6">
        <f t="shared" si="5"/>
        <v>5.0314465408805029</v>
      </c>
      <c r="N28" s="6">
        <f t="shared" si="6"/>
        <v>94.968553459119491</v>
      </c>
      <c r="O28" s="6">
        <f t="shared" si="7"/>
        <v>63.522012578616348</v>
      </c>
      <c r="P28" s="6">
        <f t="shared" si="8"/>
        <v>3.8490566037735845</v>
      </c>
      <c r="Q28" s="6">
        <f t="shared" si="9"/>
        <v>62.289308176100619</v>
      </c>
    </row>
    <row r="29" spans="1:18" x14ac:dyDescent="0.3">
      <c r="A29" s="15" t="s">
        <v>40</v>
      </c>
      <c r="B29" s="15" t="s">
        <v>40</v>
      </c>
      <c r="C29" s="16" t="s">
        <v>40</v>
      </c>
      <c r="D29" s="15" t="s">
        <v>40</v>
      </c>
      <c r="E29" s="15" t="s">
        <v>40</v>
      </c>
      <c r="F29" s="16" t="s">
        <v>40</v>
      </c>
      <c r="G29" s="15" t="s">
        <v>40</v>
      </c>
      <c r="H29" s="16" t="s">
        <v>40</v>
      </c>
      <c r="I29" s="15" t="s">
        <v>40</v>
      </c>
      <c r="J29" s="16" t="s">
        <v>40</v>
      </c>
      <c r="K29" s="15" t="s">
        <v>40</v>
      </c>
      <c r="L29" s="16" t="s">
        <v>40</v>
      </c>
      <c r="M29" s="15" t="s">
        <v>40</v>
      </c>
      <c r="N29" s="15" t="s">
        <v>40</v>
      </c>
      <c r="O29" s="15" t="s">
        <v>40</v>
      </c>
      <c r="P29" s="15" t="s">
        <v>40</v>
      </c>
      <c r="Q29" s="15" t="s">
        <v>40</v>
      </c>
    </row>
    <row r="30" spans="1:18" ht="31.2" x14ac:dyDescent="0.3">
      <c r="A30" s="2">
        <v>13</v>
      </c>
      <c r="B30" s="3" t="s">
        <v>41</v>
      </c>
      <c r="C30" s="9">
        <v>8</v>
      </c>
      <c r="D30" s="4">
        <f>F30+H30+J30+L30</f>
        <v>8</v>
      </c>
      <c r="E30" s="5">
        <f>100/C30*D30</f>
        <v>100</v>
      </c>
      <c r="F30" s="9">
        <v>3</v>
      </c>
      <c r="G30" s="5">
        <f>100/D30*F30</f>
        <v>37.5</v>
      </c>
      <c r="H30" s="9">
        <v>1</v>
      </c>
      <c r="I30" s="5">
        <f>100/D30*H30</f>
        <v>12.5</v>
      </c>
      <c r="J30" s="9">
        <v>4</v>
      </c>
      <c r="K30" s="5">
        <f>100/D30*J30</f>
        <v>50</v>
      </c>
      <c r="L30" s="9">
        <v>0</v>
      </c>
      <c r="M30" s="5">
        <f>100/D30*L30</f>
        <v>0</v>
      </c>
      <c r="N30" s="6">
        <f>100/D30*(F30+H30+J30)</f>
        <v>100</v>
      </c>
      <c r="O30" s="6">
        <f>100/D30*(F30+H30)</f>
        <v>50</v>
      </c>
      <c r="P30" s="6">
        <f>100/D30*(5*F30+4*H30+3*J30+2*L30)/100</f>
        <v>3.875</v>
      </c>
      <c r="Q30" s="6">
        <f>100/D30*(1*F30+0.64*H30+0.36*J30+0.16*L30)</f>
        <v>63.5</v>
      </c>
      <c r="R30" s="14" t="str">
        <f>IF(C30&lt;D30,"Введено не верное количество отметок","Допустимо")</f>
        <v>Допустимо</v>
      </c>
    </row>
    <row r="31" spans="1:18" ht="31.2" x14ac:dyDescent="0.3">
      <c r="A31" s="2">
        <v>14</v>
      </c>
      <c r="B31" s="3" t="s">
        <v>42</v>
      </c>
      <c r="C31" s="9">
        <v>11</v>
      </c>
      <c r="D31" s="4">
        <f>F31+H31+J31+L31</f>
        <v>10</v>
      </c>
      <c r="E31" s="5">
        <f>100/C31*D31</f>
        <v>90.909090909090921</v>
      </c>
      <c r="F31" s="9">
        <v>1</v>
      </c>
      <c r="G31" s="5">
        <f>100/D31*F31</f>
        <v>10</v>
      </c>
      <c r="H31" s="9">
        <v>3</v>
      </c>
      <c r="I31" s="5">
        <f>100/D31*H31</f>
        <v>30</v>
      </c>
      <c r="J31" s="9">
        <v>6</v>
      </c>
      <c r="K31" s="5">
        <f>100/D31*J31</f>
        <v>60</v>
      </c>
      <c r="L31" s="9">
        <v>0</v>
      </c>
      <c r="M31" s="5">
        <f>100/D31*L31</f>
        <v>0</v>
      </c>
      <c r="N31" s="6">
        <f>100/D31*(F31+H31+J31)</f>
        <v>100</v>
      </c>
      <c r="O31" s="6">
        <f>100/D31*(F31+H31)</f>
        <v>40</v>
      </c>
      <c r="P31" s="6">
        <f>100/D31*(5*F31+4*H31+3*J31+2*L31)/100</f>
        <v>3.5</v>
      </c>
      <c r="Q31" s="6">
        <f>100/D31*(1*F31+0.64*H31+0.36*J31+0.16*L31)</f>
        <v>50.8</v>
      </c>
      <c r="R31" s="14" t="str">
        <f>IF(C31&lt;D31,"Введено не верное количество отметок","Допустимо")</f>
        <v>Допустимо</v>
      </c>
    </row>
    <row r="32" spans="1:18" ht="15.6" x14ac:dyDescent="0.3">
      <c r="A32" s="7"/>
      <c r="B32" s="1" t="s">
        <v>43</v>
      </c>
      <c r="C32" s="8">
        <f>SUM(C30:C31)</f>
        <v>19</v>
      </c>
      <c r="D32" s="8">
        <f>SUM(D30:D31)</f>
        <v>18</v>
      </c>
      <c r="E32" s="6">
        <f>100/C32*D32</f>
        <v>94.736842105263165</v>
      </c>
      <c r="F32" s="8">
        <f>SUM(F30:F31)</f>
        <v>4</v>
      </c>
      <c r="G32" s="6">
        <f>100/D32*F32</f>
        <v>22.222222222222221</v>
      </c>
      <c r="H32" s="8">
        <f>SUM(H30:H31)</f>
        <v>4</v>
      </c>
      <c r="I32" s="6">
        <f>100/D32*H32</f>
        <v>22.222222222222221</v>
      </c>
      <c r="J32" s="8">
        <f>SUM(J30:J31)</f>
        <v>10</v>
      </c>
      <c r="K32" s="6">
        <f>100/D32*J32</f>
        <v>55.555555555555557</v>
      </c>
      <c r="L32" s="8">
        <f>SUM(L30:L31)</f>
        <v>0</v>
      </c>
      <c r="M32" s="6">
        <f>100/D32*L32</f>
        <v>0</v>
      </c>
      <c r="N32" s="6">
        <f>100/D32*(F32+H32+J32)</f>
        <v>100</v>
      </c>
      <c r="O32" s="6">
        <f>100/D32*(F32+H32)</f>
        <v>44.444444444444443</v>
      </c>
      <c r="P32" s="6">
        <f>100/D32*(5*F32+4*H32+3*J32+2*L32)/100</f>
        <v>3.6666666666666661</v>
      </c>
      <c r="Q32" s="6">
        <f>100/D32*(1*F32+0.64*H32+0.36*J32+0.16*L32)</f>
        <v>56.444444444444443</v>
      </c>
    </row>
    <row r="33" spans="1:17" ht="15.6" x14ac:dyDescent="0.3">
      <c r="A33" s="7"/>
      <c r="B33" s="1" t="s">
        <v>44</v>
      </c>
      <c r="C33" s="8">
        <f>C10+C13+C17+C20+C28+C32</f>
        <v>309</v>
      </c>
      <c r="D33" s="8">
        <f>D10+D13+D17+D20+D28+D32</f>
        <v>278</v>
      </c>
      <c r="E33" s="6">
        <f>100/C33*D33</f>
        <v>89.967637540453069</v>
      </c>
      <c r="F33" s="8">
        <f>F10+F13+F17+F20+F28+F32</f>
        <v>81</v>
      </c>
      <c r="G33" s="6">
        <f>100/D33*F33</f>
        <v>29.136690647482013</v>
      </c>
      <c r="H33" s="8">
        <f>H10+H13+H17+H20+H28+H32</f>
        <v>111</v>
      </c>
      <c r="I33" s="6">
        <f>100/D33*H33</f>
        <v>39.928057553956833</v>
      </c>
      <c r="J33" s="8">
        <f>J10+J13+J17+J20+J28+J32</f>
        <v>78</v>
      </c>
      <c r="K33" s="6">
        <f>100/D33*J33</f>
        <v>28.057553956834532</v>
      </c>
      <c r="L33" s="8">
        <f>L10+L13+L17+L20+L28+L32</f>
        <v>8</v>
      </c>
      <c r="M33" s="6">
        <f>100/D33*L33</f>
        <v>2.8776978417266186</v>
      </c>
      <c r="N33" s="6">
        <f>100/D33*(F33+H33+J33)</f>
        <v>97.122302158273371</v>
      </c>
      <c r="O33" s="6">
        <f>100/D33*(F33+H33)</f>
        <v>69.064748201438846</v>
      </c>
      <c r="P33" s="6">
        <f>100/D33*(5*F33+4*H33+3*J33+2*L33)/100</f>
        <v>3.9532374100719418</v>
      </c>
      <c r="Q33" s="6">
        <f>100/D33*(1*F33+0.64*H33+0.36*J33+0.16*L33)</f>
        <v>65.251798561151077</v>
      </c>
    </row>
  </sheetData>
  <mergeCells count="36">
    <mergeCell ref="A2:R2"/>
    <mergeCell ref="A3:R3"/>
    <mergeCell ref="A4:A6"/>
    <mergeCell ref="B4:B6"/>
    <mergeCell ref="C4:C6"/>
    <mergeCell ref="D4:E5"/>
    <mergeCell ref="F4:M4"/>
    <mergeCell ref="F5:G5"/>
    <mergeCell ref="H5:I5"/>
    <mergeCell ref="J5:K5"/>
    <mergeCell ref="L5:M5"/>
    <mergeCell ref="N4:N6"/>
    <mergeCell ref="O4:O6"/>
    <mergeCell ref="P4:P6"/>
    <mergeCell ref="Q4:Q6"/>
    <mergeCell ref="R4:R6"/>
    <mergeCell ref="A14:Q14"/>
    <mergeCell ref="R15"/>
    <mergeCell ref="R16"/>
    <mergeCell ref="A7:Q7"/>
    <mergeCell ref="R8"/>
    <mergeCell ref="R9"/>
    <mergeCell ref="A11:Q11"/>
    <mergeCell ref="R12"/>
    <mergeCell ref="A29:Q29"/>
    <mergeCell ref="A18:Q18"/>
    <mergeCell ref="R19"/>
    <mergeCell ref="A21:Q21"/>
    <mergeCell ref="R22"/>
    <mergeCell ref="R23"/>
    <mergeCell ref="R30"/>
    <mergeCell ref="R31"/>
    <mergeCell ref="R24"/>
    <mergeCell ref="R25"/>
    <mergeCell ref="R26"/>
    <mergeCell ref="R27"/>
  </mergeCells>
  <conditionalFormatting sqref="E8:E10">
    <cfRule type="cellIs" dxfId="17" priority="3" operator="greaterThan">
      <formula>100</formula>
    </cfRule>
  </conditionalFormatting>
  <conditionalFormatting sqref="E12:E13">
    <cfRule type="cellIs" dxfId="16" priority="6" operator="greaterThan">
      <formula>100</formula>
    </cfRule>
  </conditionalFormatting>
  <conditionalFormatting sqref="E15:E17">
    <cfRule type="cellIs" dxfId="15" priority="12" operator="greaterThan">
      <formula>100</formula>
    </cfRule>
  </conditionalFormatting>
  <conditionalFormatting sqref="E19:E20">
    <cfRule type="cellIs" dxfId="14" priority="15" operator="greaterThan">
      <formula>100</formula>
    </cfRule>
  </conditionalFormatting>
  <conditionalFormatting sqref="E22:E28">
    <cfRule type="cellIs" dxfId="13" priority="18" operator="greaterThan">
      <formula>100</formula>
    </cfRule>
  </conditionalFormatting>
  <conditionalFormatting sqref="E30:E32">
    <cfRule type="cellIs" dxfId="12" priority="21" operator="greaterThan">
      <formula>100</formula>
    </cfRule>
  </conditionalFormatting>
  <conditionalFormatting sqref="R8:R10">
    <cfRule type="cellIs" dxfId="11" priority="1" operator="equal">
      <formula>"Допустимо"</formula>
    </cfRule>
    <cfRule type="cellIs" dxfId="10" priority="2" operator="equal">
      <formula>"Введено не верное количество отметок"</formula>
    </cfRule>
  </conditionalFormatting>
  <conditionalFormatting sqref="R12:R13">
    <cfRule type="cellIs" dxfId="9" priority="4" operator="equal">
      <formula>"Допустимо"</formula>
    </cfRule>
    <cfRule type="cellIs" dxfId="8" priority="5" operator="equal">
      <formula>"Введено не верное количество отметок"</formula>
    </cfRule>
  </conditionalFormatting>
  <conditionalFormatting sqref="R15:R17">
    <cfRule type="cellIs" dxfId="7" priority="10" operator="equal">
      <formula>"Допустимо"</formula>
    </cfRule>
    <cfRule type="cellIs" dxfId="6" priority="11" operator="equal">
      <formula>"Введено не верное количество отметок"</formula>
    </cfRule>
  </conditionalFormatting>
  <conditionalFormatting sqref="R19:R20">
    <cfRule type="cellIs" dxfId="5" priority="13" operator="equal">
      <formula>"Допустимо"</formula>
    </cfRule>
    <cfRule type="cellIs" dxfId="4" priority="14" operator="equal">
      <formula>"Введено не верное количество отметок"</formula>
    </cfRule>
  </conditionalFormatting>
  <conditionalFormatting sqref="R22:R28">
    <cfRule type="cellIs" dxfId="3" priority="16" operator="equal">
      <formula>"Допустимо"</formula>
    </cfRule>
    <cfRule type="cellIs" dxfId="2" priority="17" operator="equal">
      <formula>"Введено не верное количество отметок"</formula>
    </cfRule>
  </conditionalFormatting>
  <conditionalFormatting sqref="R30:R32">
    <cfRule type="cellIs" dxfId="1" priority="19" operator="equal">
      <formula>"Допустимо"</formula>
    </cfRule>
    <cfRule type="cellIs" dxfId="0" priority="20" operator="equal">
      <formula>"Введено не верное количество отметок"</formula>
    </cfRule>
  </conditionalFormatting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ДПР</vt:lpstr>
    </vt:vector>
  </TitlesOfParts>
  <Company>ГУ «Центр экспертизы качества образования»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Результаты проверки</dc:title>
  <dc:creator>ГУ ЦЭКО</dc:creator>
  <cp:keywords>EPPlus noncommercial use</cp:keywords>
  <dc:description>This workbook has been created with EPPlus licensed to ГУ ЦЭКО under The Polyform Noncommercial License: See https://polyformproject.org/licenses/noncommercial/1.0.0</dc:description>
  <cp:lastModifiedBy>Владимир И. Жиляско</cp:lastModifiedBy>
  <dcterms:modified xsi:type="dcterms:W3CDTF">2026-04-09T07:35:14Z</dcterms:modified>
</cp:coreProperties>
</file>