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8 класс\РОДНОЙ язык\+в МП ПМР ДПР 8\"/>
    </mc:Choice>
  </mc:AlternateContent>
  <xr:revisionPtr revIDLastSave="0" documentId="13_ncr:1_{DBDED234-3BD6-4E76-9843-BB656392EBE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Результаты ДПР. Русский язык" sheetId="1" r:id="rId1"/>
    <sheet name="Результаты ДПР. Молдавский язык" sheetId="3" r:id="rId2"/>
    <sheet name="Результаты ДПР. Украинский язык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1" i="5" l="1"/>
  <c r="AD10" i="5"/>
  <c r="AB10" i="5"/>
  <c r="AB11" i="5" s="1"/>
  <c r="Z10" i="5"/>
  <c r="Z11" i="5" s="1"/>
  <c r="X10" i="5"/>
  <c r="X11" i="5" s="1"/>
  <c r="L10" i="5"/>
  <c r="L11" i="5" s="1"/>
  <c r="J10" i="5"/>
  <c r="J11" i="5" s="1"/>
  <c r="H10" i="5"/>
  <c r="H11" i="5" s="1"/>
  <c r="F10" i="5"/>
  <c r="F11" i="5" s="1"/>
  <c r="C10" i="5"/>
  <c r="V9" i="5"/>
  <c r="AF9" i="5" s="1"/>
  <c r="U9" i="5"/>
  <c r="U10" i="5" s="1"/>
  <c r="U11" i="5" s="1"/>
  <c r="D9" i="5"/>
  <c r="D10" i="5" s="1"/>
  <c r="AD10" i="3"/>
  <c r="AD11" i="3" s="1"/>
  <c r="AB10" i="3"/>
  <c r="AB11" i="3" s="1"/>
  <c r="Z10" i="3"/>
  <c r="Z11" i="3" s="1"/>
  <c r="X10" i="3"/>
  <c r="X11" i="3" s="1"/>
  <c r="L10" i="3"/>
  <c r="L11" i="3" s="1"/>
  <c r="J10" i="3"/>
  <c r="J11" i="3" s="1"/>
  <c r="H10" i="3"/>
  <c r="H11" i="3" s="1"/>
  <c r="F10" i="3"/>
  <c r="F11" i="3" s="1"/>
  <c r="C10" i="3"/>
  <c r="C11" i="3" s="1"/>
  <c r="V9" i="3"/>
  <c r="AI9" i="3" s="1"/>
  <c r="U9" i="3"/>
  <c r="D9" i="3"/>
  <c r="M9" i="3" s="1"/>
  <c r="AD24" i="1"/>
  <c r="AB24" i="1"/>
  <c r="Z24" i="1"/>
  <c r="X24" i="1"/>
  <c r="U24" i="1"/>
  <c r="L24" i="1"/>
  <c r="J24" i="1"/>
  <c r="H24" i="1"/>
  <c r="F24" i="1"/>
  <c r="C24" i="1"/>
  <c r="AG23" i="1"/>
  <c r="AE23" i="1"/>
  <c r="V23" i="1"/>
  <c r="AH23" i="1" s="1"/>
  <c r="U23" i="1"/>
  <c r="D23" i="1"/>
  <c r="P23" i="1" s="1"/>
  <c r="V22" i="1"/>
  <c r="AH22" i="1" s="1"/>
  <c r="U22" i="1"/>
  <c r="D22" i="1"/>
  <c r="N22" i="1" s="1"/>
  <c r="V21" i="1"/>
  <c r="AH21" i="1" s="1"/>
  <c r="U21" i="1"/>
  <c r="D21" i="1"/>
  <c r="P21" i="1" s="1"/>
  <c r="AD19" i="1"/>
  <c r="AB19" i="1"/>
  <c r="Z19" i="1"/>
  <c r="X19" i="1"/>
  <c r="L19" i="1"/>
  <c r="J19" i="1"/>
  <c r="H19" i="1"/>
  <c r="F19" i="1"/>
  <c r="C19" i="1"/>
  <c r="V18" i="1"/>
  <c r="U18" i="1"/>
  <c r="U19" i="1" s="1"/>
  <c r="D18" i="1"/>
  <c r="D19" i="1" s="1"/>
  <c r="P19" i="1" s="1"/>
  <c r="AD16" i="1"/>
  <c r="AB16" i="1"/>
  <c r="Z16" i="1"/>
  <c r="X16" i="1"/>
  <c r="U16" i="1"/>
  <c r="L16" i="1"/>
  <c r="J16" i="1"/>
  <c r="H16" i="1"/>
  <c r="F16" i="1"/>
  <c r="C16" i="1"/>
  <c r="AC15" i="1"/>
  <c r="AA15" i="1"/>
  <c r="V15" i="1"/>
  <c r="AI15" i="1" s="1"/>
  <c r="U15" i="1"/>
  <c r="D15" i="1"/>
  <c r="D16" i="1" s="1"/>
  <c r="M16" i="1" s="1"/>
  <c r="AD13" i="1"/>
  <c r="AB13" i="1"/>
  <c r="Z13" i="1"/>
  <c r="X13" i="1"/>
  <c r="U13" i="1"/>
  <c r="L13" i="1"/>
  <c r="J13" i="1"/>
  <c r="H13" i="1"/>
  <c r="F13" i="1"/>
  <c r="C13" i="1"/>
  <c r="V12" i="1"/>
  <c r="Y12" i="1" s="1"/>
  <c r="U12" i="1"/>
  <c r="D12" i="1"/>
  <c r="R12" i="1" s="1"/>
  <c r="AD10" i="1"/>
  <c r="AB10" i="1"/>
  <c r="Z10" i="1"/>
  <c r="X10" i="1"/>
  <c r="L10" i="1"/>
  <c r="J10" i="1"/>
  <c r="H10" i="1"/>
  <c r="F10" i="1"/>
  <c r="C10" i="1"/>
  <c r="V9" i="1"/>
  <c r="AH9" i="1" s="1"/>
  <c r="U9" i="1"/>
  <c r="D9" i="1"/>
  <c r="G9" i="1" s="1"/>
  <c r="AG9" i="3" l="1"/>
  <c r="Y9" i="3"/>
  <c r="N9" i="3"/>
  <c r="I9" i="3"/>
  <c r="K9" i="3"/>
  <c r="I18" i="1"/>
  <c r="O18" i="1"/>
  <c r="E19" i="1"/>
  <c r="K18" i="1"/>
  <c r="N18" i="1"/>
  <c r="Q18" i="1"/>
  <c r="E18" i="1"/>
  <c r="R18" i="1"/>
  <c r="G18" i="1"/>
  <c r="AI23" i="1"/>
  <c r="AI21" i="1"/>
  <c r="W22" i="1"/>
  <c r="AF22" i="1"/>
  <c r="W21" i="1"/>
  <c r="W23" i="1"/>
  <c r="AI22" i="1"/>
  <c r="Y22" i="1"/>
  <c r="Y23" i="1"/>
  <c r="AA22" i="1"/>
  <c r="AA23" i="1"/>
  <c r="AC22" i="1"/>
  <c r="AC23" i="1"/>
  <c r="L25" i="1"/>
  <c r="M21" i="1"/>
  <c r="N23" i="1"/>
  <c r="Q23" i="1"/>
  <c r="O21" i="1"/>
  <c r="R21" i="1"/>
  <c r="E21" i="1"/>
  <c r="I21" i="1"/>
  <c r="G21" i="1"/>
  <c r="O23" i="1"/>
  <c r="K21" i="1"/>
  <c r="N21" i="1"/>
  <c r="Q21" i="1"/>
  <c r="E23" i="1"/>
  <c r="AJ23" i="1"/>
  <c r="AJ22" i="1"/>
  <c r="AG15" i="1"/>
  <c r="AJ15" i="1"/>
  <c r="W15" i="1"/>
  <c r="V16" i="1"/>
  <c r="AF16" i="1" s="1"/>
  <c r="Y15" i="1"/>
  <c r="AE15" i="1"/>
  <c r="Q15" i="1"/>
  <c r="E15" i="1"/>
  <c r="N15" i="1"/>
  <c r="O15" i="1"/>
  <c r="Z25" i="1"/>
  <c r="AH12" i="1"/>
  <c r="AI12" i="1"/>
  <c r="AJ12" i="1"/>
  <c r="C25" i="1"/>
  <c r="K12" i="1"/>
  <c r="M12" i="1"/>
  <c r="N12" i="1"/>
  <c r="I12" i="1"/>
  <c r="AC9" i="1"/>
  <c r="AF9" i="1"/>
  <c r="V10" i="1"/>
  <c r="AH10" i="1" s="1"/>
  <c r="X25" i="1"/>
  <c r="AI9" i="1"/>
  <c r="AE9" i="1"/>
  <c r="AG9" i="1"/>
  <c r="Y9" i="1"/>
  <c r="AA9" i="1"/>
  <c r="AC9" i="5"/>
  <c r="AE9" i="5"/>
  <c r="AA9" i="5"/>
  <c r="AG9" i="5"/>
  <c r="AI9" i="5"/>
  <c r="P9" i="5"/>
  <c r="C11" i="5"/>
  <c r="D10" i="1"/>
  <c r="O19" i="1"/>
  <c r="G19" i="1"/>
  <c r="K19" i="1"/>
  <c r="Q19" i="1"/>
  <c r="I19" i="1"/>
  <c r="D24" i="1"/>
  <c r="O22" i="1"/>
  <c r="K22" i="1"/>
  <c r="I22" i="1"/>
  <c r="R22" i="1"/>
  <c r="G22" i="1"/>
  <c r="Q22" i="1"/>
  <c r="E22" i="1"/>
  <c r="I9" i="1"/>
  <c r="F25" i="1"/>
  <c r="E16" i="1"/>
  <c r="AI16" i="1"/>
  <c r="AA16" i="1"/>
  <c r="Y16" i="1"/>
  <c r="M22" i="1"/>
  <c r="O9" i="1"/>
  <c r="M9" i="1"/>
  <c r="N9" i="1"/>
  <c r="K9" i="1"/>
  <c r="N10" i="5"/>
  <c r="M10" i="5"/>
  <c r="E10" i="5"/>
  <c r="K10" i="5"/>
  <c r="D11" i="5"/>
  <c r="Q10" i="5"/>
  <c r="I10" i="5"/>
  <c r="P10" i="5"/>
  <c r="G10" i="5"/>
  <c r="O10" i="5"/>
  <c r="P9" i="1"/>
  <c r="AG18" i="1"/>
  <c r="AC18" i="1"/>
  <c r="V19" i="1"/>
  <c r="W19" i="1" s="1"/>
  <c r="AA18" i="1"/>
  <c r="Y18" i="1"/>
  <c r="AI18" i="1"/>
  <c r="Q9" i="1"/>
  <c r="H25" i="1"/>
  <c r="W12" i="1"/>
  <c r="Q16" i="1"/>
  <c r="I16" i="1"/>
  <c r="P16" i="1"/>
  <c r="O16" i="1"/>
  <c r="G16" i="1"/>
  <c r="N16" i="1"/>
  <c r="AE18" i="1"/>
  <c r="AJ21" i="1"/>
  <c r="Y21" i="1"/>
  <c r="AG21" i="1"/>
  <c r="AF21" i="1"/>
  <c r="AE21" i="1"/>
  <c r="AC21" i="1"/>
  <c r="P22" i="1"/>
  <c r="W9" i="3"/>
  <c r="U10" i="3"/>
  <c r="AJ9" i="3"/>
  <c r="E9" i="1"/>
  <c r="AD25" i="1"/>
  <c r="R9" i="1"/>
  <c r="J25" i="1"/>
  <c r="AF18" i="1"/>
  <c r="M19" i="1"/>
  <c r="V24" i="1"/>
  <c r="W24" i="1" s="1"/>
  <c r="AF12" i="1"/>
  <c r="AE12" i="1"/>
  <c r="AC12" i="1"/>
  <c r="V13" i="1"/>
  <c r="AA12" i="1"/>
  <c r="U10" i="1"/>
  <c r="AJ9" i="1"/>
  <c r="W9" i="1"/>
  <c r="AG12" i="1"/>
  <c r="K16" i="1"/>
  <c r="AH18" i="1"/>
  <c r="N19" i="1"/>
  <c r="AA21" i="1"/>
  <c r="R9" i="5"/>
  <c r="G9" i="5"/>
  <c r="Q9" i="5"/>
  <c r="E9" i="5"/>
  <c r="O9" i="5"/>
  <c r="N9" i="5"/>
  <c r="M9" i="5"/>
  <c r="K9" i="5"/>
  <c r="I9" i="5"/>
  <c r="AI10" i="1"/>
  <c r="O12" i="1"/>
  <c r="G15" i="1"/>
  <c r="R15" i="1"/>
  <c r="AF15" i="1"/>
  <c r="M18" i="1"/>
  <c r="W18" i="1"/>
  <c r="AE22" i="1"/>
  <c r="G23" i="1"/>
  <c r="R23" i="1"/>
  <c r="AF23" i="1"/>
  <c r="O9" i="3"/>
  <c r="AA9" i="3"/>
  <c r="V10" i="3"/>
  <c r="AH9" i="5"/>
  <c r="P12" i="1"/>
  <c r="I15" i="1"/>
  <c r="AJ18" i="1"/>
  <c r="I23" i="1"/>
  <c r="AB25" i="1"/>
  <c r="P9" i="3"/>
  <c r="AC9" i="3"/>
  <c r="D10" i="3"/>
  <c r="W9" i="5"/>
  <c r="Q12" i="1"/>
  <c r="K15" i="1"/>
  <c r="AH15" i="1"/>
  <c r="AG22" i="1"/>
  <c r="K23" i="1"/>
  <c r="E9" i="3"/>
  <c r="Q9" i="3"/>
  <c r="AE9" i="3"/>
  <c r="E10" i="3"/>
  <c r="Y9" i="5"/>
  <c r="AJ9" i="5"/>
  <c r="D13" i="1"/>
  <c r="E12" i="1"/>
  <c r="G12" i="1"/>
  <c r="M15" i="1"/>
  <c r="P18" i="1"/>
  <c r="M23" i="1"/>
  <c r="G9" i="3"/>
  <c r="R9" i="3"/>
  <c r="AF9" i="3"/>
  <c r="V10" i="5"/>
  <c r="W10" i="5" s="1"/>
  <c r="E11" i="5"/>
  <c r="AH9" i="3"/>
  <c r="P15" i="1"/>
  <c r="AG16" i="1" l="1"/>
  <c r="AH16" i="1"/>
  <c r="AE16" i="1"/>
  <c r="W16" i="1"/>
  <c r="AC16" i="1"/>
  <c r="AA10" i="1"/>
  <c r="AC10" i="1"/>
  <c r="V25" i="1"/>
  <c r="Y25" i="1" s="1"/>
  <c r="AF10" i="1"/>
  <c r="AE10" i="1"/>
  <c r="Y10" i="1"/>
  <c r="AG10" i="1"/>
  <c r="Q13" i="1"/>
  <c r="N13" i="1"/>
  <c r="M13" i="1"/>
  <c r="E13" i="1"/>
  <c r="K13" i="1"/>
  <c r="I13" i="1"/>
  <c r="G13" i="1"/>
  <c r="O13" i="1"/>
  <c r="P13" i="1"/>
  <c r="Q24" i="1"/>
  <c r="I24" i="1"/>
  <c r="P24" i="1"/>
  <c r="O24" i="1"/>
  <c r="G24" i="1"/>
  <c r="N24" i="1"/>
  <c r="M24" i="1"/>
  <c r="E24" i="1"/>
  <c r="K24" i="1"/>
  <c r="W13" i="1"/>
  <c r="P11" i="5"/>
  <c r="O11" i="5"/>
  <c r="G11" i="5"/>
  <c r="M11" i="5"/>
  <c r="K11" i="5"/>
  <c r="Q11" i="5"/>
  <c r="I11" i="5"/>
  <c r="N11" i="5"/>
  <c r="Q10" i="3"/>
  <c r="I10" i="3"/>
  <c r="P10" i="3"/>
  <c r="N10" i="3"/>
  <c r="M10" i="3"/>
  <c r="K10" i="3"/>
  <c r="D11" i="3"/>
  <c r="O10" i="3"/>
  <c r="G10" i="3"/>
  <c r="U25" i="1"/>
  <c r="W10" i="1"/>
  <c r="AE24" i="1"/>
  <c r="AI24" i="1"/>
  <c r="AA24" i="1"/>
  <c r="AH24" i="1"/>
  <c r="AG24" i="1"/>
  <c r="Y24" i="1"/>
  <c r="AF24" i="1"/>
  <c r="AC24" i="1"/>
  <c r="AG10" i="5"/>
  <c r="Y10" i="5"/>
  <c r="AF10" i="5"/>
  <c r="AC10" i="5"/>
  <c r="V11" i="5"/>
  <c r="AI10" i="5"/>
  <c r="AA10" i="5"/>
  <c r="AH10" i="5"/>
  <c r="AE10" i="5"/>
  <c r="V11" i="3"/>
  <c r="AI10" i="3"/>
  <c r="AA10" i="3"/>
  <c r="AG10" i="3"/>
  <c r="Y10" i="3"/>
  <c r="AF10" i="3"/>
  <c r="AE10" i="3"/>
  <c r="AC10" i="3"/>
  <c r="AH10" i="3"/>
  <c r="U11" i="3"/>
  <c r="W10" i="3"/>
  <c r="AH19" i="1"/>
  <c r="AE19" i="1"/>
  <c r="AC19" i="1"/>
  <c r="AF19" i="1"/>
  <c r="AA19" i="1"/>
  <c r="AI19" i="1"/>
  <c r="Y19" i="1"/>
  <c r="AG19" i="1"/>
  <c r="AG13" i="1"/>
  <c r="Y13" i="1"/>
  <c r="AE13" i="1"/>
  <c r="AF13" i="1"/>
  <c r="AA13" i="1"/>
  <c r="AI13" i="1"/>
  <c r="AC13" i="1"/>
  <c r="AH13" i="1"/>
  <c r="K10" i="1"/>
  <c r="I10" i="1"/>
  <c r="Q10" i="1"/>
  <c r="P10" i="1"/>
  <c r="M10" i="1"/>
  <c r="D25" i="1"/>
  <c r="G10" i="1"/>
  <c r="N10" i="1"/>
  <c r="O10" i="1"/>
  <c r="E10" i="1"/>
  <c r="W25" i="1" l="1"/>
  <c r="AC25" i="1"/>
  <c r="AE25" i="1"/>
  <c r="AA25" i="1"/>
  <c r="AG25" i="1"/>
  <c r="AH25" i="1"/>
  <c r="AF25" i="1"/>
  <c r="AI25" i="1"/>
  <c r="AI11" i="5"/>
  <c r="AA11" i="5"/>
  <c r="AH11" i="5"/>
  <c r="AF11" i="5"/>
  <c r="AE11" i="5"/>
  <c r="AC11" i="5"/>
  <c r="Y11" i="5"/>
  <c r="AG11" i="5"/>
  <c r="W11" i="5"/>
  <c r="N25" i="1"/>
  <c r="K25" i="1"/>
  <c r="Q25" i="1"/>
  <c r="I25" i="1"/>
  <c r="P25" i="1"/>
  <c r="G25" i="1"/>
  <c r="O25" i="1"/>
  <c r="M25" i="1"/>
  <c r="E25" i="1"/>
  <c r="W11" i="3"/>
  <c r="AC11" i="3"/>
  <c r="AI11" i="3"/>
  <c r="AA11" i="3"/>
  <c r="AH11" i="3"/>
  <c r="AG11" i="3"/>
  <c r="Y11" i="3"/>
  <c r="AF11" i="3"/>
  <c r="AE11" i="3"/>
  <c r="K11" i="3"/>
  <c r="P11" i="3"/>
  <c r="O11" i="3"/>
  <c r="G11" i="3"/>
  <c r="N11" i="3"/>
  <c r="M11" i="3"/>
  <c r="I11" i="3"/>
  <c r="Q11" i="3"/>
  <c r="E11" i="3"/>
</calcChain>
</file>

<file path=xl/sharedStrings.xml><?xml version="1.0" encoding="utf-8"?>
<sst xmlns="http://schemas.openxmlformats.org/spreadsheetml/2006/main" count="884" uniqueCount="43">
  <si>
    <t>Анализ результатов диагностической проверочной работы по предмету: Родной (русский, молдавский, украинский) язык в 8-х классах. Уровень изучения - Углубленный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</si>
  <si>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</si>
  <si>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</si>
  <si>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</si>
  <si>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</si>
  <si>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</si>
  <si>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</si>
  <si>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</si>
  <si>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</si>
  <si>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</si>
  <si>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</si>
  <si>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</si>
  <si>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</si>
  <si>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</si>
  <si>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</si>
  <si>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</si>
  <si>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</si>
  <si>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</si>
  <si>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Отметки за диктант</t>
  </si>
  <si>
    <t>Отметки за грамматическое задание</t>
  </si>
  <si>
    <t>Бендеры</t>
  </si>
  <si>
    <t/>
  </si>
  <si>
    <t>МОУ «Бендерский теоретический лицей им. Л.С. Берга»</t>
  </si>
  <si>
    <t>ИТОГО по Бендеры</t>
  </si>
  <si>
    <t>Григориополь</t>
  </si>
  <si>
    <t>МОУ «Григориопольская общеобразовательная средняя школа №2 им. А. Стоева с лицейскими классами»</t>
  </si>
  <si>
    <t>ИТОГО по Григориополь</t>
  </si>
  <si>
    <t>Рыбница</t>
  </si>
  <si>
    <t>МОУ «Рыбницкая русская средняя общеобразовательная школа №10 с гимназическими классами имени А.К. Белитченко»</t>
  </si>
  <si>
    <t>ИТОГО по Рыбница</t>
  </si>
  <si>
    <t>Слободзея</t>
  </si>
  <si>
    <t>МОУ «Слободзейский теоретический лицей-комплекс им. П.К. Спельник»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</si>
  <si>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</si>
  <si>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</si>
  <si>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</si>
  <si>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№9 им. С.А. Крупко»</t>
  </si>
  <si>
    <t>МОУ «Тираспольский общеобразовательный теоретический лицей»</t>
  </si>
  <si>
    <t>ИТОГО по Тирасполь</t>
  </si>
  <si>
    <t>ИТОГО по Республике</t>
  </si>
  <si>
    <t>ГОУ</t>
  </si>
  <si>
    <t>ГОУ «Республиканский молдавский теоретический лицей-комплекс»</t>
  </si>
  <si>
    <t>ИТОГО по ГОУ</t>
  </si>
  <si>
    <t>ГОУ «Республиканский украинский теоретический лицей-комплекс»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</si>
</sst>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42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25"/>
  <sheetViews>
    <sheetView tabSelected="1" zoomScale="80" zoomScaleNormal="80" workbookViewId="0">
      <selection activeCell="S20" sqref="S20:AI20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3" t="s">
        <v>2</v>
      </c>
      <c r="B4" s="13" t="s">
        <v>3</v>
      </c>
      <c r="C4" s="13" t="s">
        <v>4</v>
      </c>
      <c r="D4" s="13" t="s">
        <v>5</v>
      </c>
      <c r="E4" s="13" t="s">
        <v>5</v>
      </c>
      <c r="F4" s="13" t="s">
        <v>6</v>
      </c>
      <c r="G4" s="13" t="s">
        <v>6</v>
      </c>
      <c r="H4" s="13" t="s">
        <v>6</v>
      </c>
      <c r="I4" s="13" t="s">
        <v>6</v>
      </c>
      <c r="J4" s="13" t="s">
        <v>6</v>
      </c>
      <c r="K4" s="13" t="s">
        <v>6</v>
      </c>
      <c r="L4" s="13" t="s">
        <v>6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4" t="s">
        <v>11</v>
      </c>
      <c r="S4" s="7"/>
      <c r="T4" s="7"/>
      <c r="U4" s="13" t="s">
        <v>4</v>
      </c>
      <c r="V4" s="13" t="s">
        <v>5</v>
      </c>
      <c r="W4" s="13" t="s">
        <v>5</v>
      </c>
      <c r="X4" s="13" t="s">
        <v>6</v>
      </c>
      <c r="Y4" s="13" t="s">
        <v>6</v>
      </c>
      <c r="Z4" s="13" t="s">
        <v>6</v>
      </c>
      <c r="AA4" s="13" t="s">
        <v>6</v>
      </c>
      <c r="AB4" s="13" t="s">
        <v>6</v>
      </c>
      <c r="AC4" s="13" t="s">
        <v>6</v>
      </c>
      <c r="AD4" s="13" t="s">
        <v>6</v>
      </c>
      <c r="AE4" s="13" t="s">
        <v>6</v>
      </c>
      <c r="AF4" s="13" t="s">
        <v>7</v>
      </c>
      <c r="AG4" s="13" t="s">
        <v>8</v>
      </c>
      <c r="AH4" s="13" t="s">
        <v>9</v>
      </c>
      <c r="AI4" s="13" t="s">
        <v>10</v>
      </c>
      <c r="AJ4" s="14" t="s">
        <v>11</v>
      </c>
    </row>
    <row r="5" spans="1:36" x14ac:dyDescent="0.3">
      <c r="A5" s="13" t="s">
        <v>2</v>
      </c>
      <c r="B5" s="13" t="s">
        <v>3</v>
      </c>
      <c r="C5" s="13" t="s">
        <v>4</v>
      </c>
      <c r="D5" s="13" t="s">
        <v>5</v>
      </c>
      <c r="E5" s="13" t="s">
        <v>5</v>
      </c>
      <c r="F5" s="13" t="s">
        <v>12</v>
      </c>
      <c r="G5" s="13" t="s">
        <v>12</v>
      </c>
      <c r="H5" s="13" t="s">
        <v>13</v>
      </c>
      <c r="I5" s="13" t="s">
        <v>13</v>
      </c>
      <c r="J5" s="13" t="s">
        <v>14</v>
      </c>
      <c r="K5" s="13" t="s">
        <v>14</v>
      </c>
      <c r="L5" s="13" t="s">
        <v>15</v>
      </c>
      <c r="M5" s="13" t="s">
        <v>15</v>
      </c>
      <c r="N5" s="13" t="s">
        <v>7</v>
      </c>
      <c r="O5" s="13" t="s">
        <v>8</v>
      </c>
      <c r="P5" s="13" t="s">
        <v>9</v>
      </c>
      <c r="Q5" s="13" t="s">
        <v>10</v>
      </c>
      <c r="R5" s="14" t="s">
        <v>11</v>
      </c>
      <c r="S5" s="7"/>
      <c r="T5" s="7"/>
      <c r="U5" s="13" t="s">
        <v>4</v>
      </c>
      <c r="V5" s="13" t="s">
        <v>5</v>
      </c>
      <c r="W5" s="13" t="s">
        <v>5</v>
      </c>
      <c r="X5" s="13" t="s">
        <v>12</v>
      </c>
      <c r="Y5" s="13" t="s">
        <v>12</v>
      </c>
      <c r="Z5" s="13" t="s">
        <v>13</v>
      </c>
      <c r="AA5" s="13" t="s">
        <v>13</v>
      </c>
      <c r="AB5" s="13" t="s">
        <v>14</v>
      </c>
      <c r="AC5" s="13" t="s">
        <v>14</v>
      </c>
      <c r="AD5" s="13" t="s">
        <v>15</v>
      </c>
      <c r="AE5" s="13" t="s">
        <v>15</v>
      </c>
      <c r="AF5" s="13" t="s">
        <v>7</v>
      </c>
      <c r="AG5" s="13" t="s">
        <v>8</v>
      </c>
      <c r="AH5" s="13" t="s">
        <v>9</v>
      </c>
      <c r="AI5" s="13" t="s">
        <v>10</v>
      </c>
      <c r="AJ5" s="14" t="s">
        <v>11</v>
      </c>
    </row>
    <row r="6" spans="1:36" ht="15.6" x14ac:dyDescent="0.3">
      <c r="A6" s="13" t="s">
        <v>2</v>
      </c>
      <c r="B6" s="13" t="s">
        <v>3</v>
      </c>
      <c r="C6" s="13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3" t="s">
        <v>7</v>
      </c>
      <c r="O6" s="13" t="s">
        <v>8</v>
      </c>
      <c r="P6" s="13" t="s">
        <v>9</v>
      </c>
      <c r="Q6" s="13" t="s">
        <v>10</v>
      </c>
      <c r="R6" s="14" t="s">
        <v>11</v>
      </c>
      <c r="S6" s="7"/>
      <c r="T6" s="7"/>
      <c r="U6" s="13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3" t="s">
        <v>7</v>
      </c>
      <c r="AG6" s="13" t="s">
        <v>8</v>
      </c>
      <c r="AH6" s="13" t="s">
        <v>9</v>
      </c>
      <c r="AI6" s="13" t="s">
        <v>10</v>
      </c>
      <c r="AJ6" s="14" t="s">
        <v>11</v>
      </c>
    </row>
    <row r="7" spans="1:36" x14ac:dyDescent="0.3">
      <c r="A7" s="15" t="s">
        <v>18</v>
      </c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  <c r="S7" s="15" t="s">
        <v>19</v>
      </c>
      <c r="T7" s="15" t="s">
        <v>19</v>
      </c>
      <c r="U7" s="15" t="s">
        <v>19</v>
      </c>
      <c r="V7" s="15" t="s">
        <v>19</v>
      </c>
      <c r="W7" s="15" t="s">
        <v>19</v>
      </c>
      <c r="X7" s="15" t="s">
        <v>19</v>
      </c>
      <c r="Y7" s="15" t="s">
        <v>19</v>
      </c>
      <c r="Z7" s="15" t="s">
        <v>19</v>
      </c>
      <c r="AA7" s="15" t="s">
        <v>19</v>
      </c>
      <c r="AB7" s="15" t="s">
        <v>19</v>
      </c>
      <c r="AC7" s="15" t="s">
        <v>19</v>
      </c>
      <c r="AD7" s="15" t="s">
        <v>19</v>
      </c>
      <c r="AE7" s="15" t="s">
        <v>19</v>
      </c>
      <c r="AF7" s="15" t="s">
        <v>19</v>
      </c>
      <c r="AG7" s="15" t="s">
        <v>19</v>
      </c>
      <c r="AH7" s="15" t="s">
        <v>19</v>
      </c>
      <c r="AI7" s="15" t="s">
        <v>19</v>
      </c>
    </row>
    <row r="8" spans="1:36" x14ac:dyDescent="0.3">
      <c r="A8" s="16" t="s">
        <v>20</v>
      </c>
      <c r="B8" s="16" t="s">
        <v>20</v>
      </c>
      <c r="C8" s="17" t="s">
        <v>20</v>
      </c>
      <c r="D8" s="16" t="s">
        <v>20</v>
      </c>
      <c r="E8" s="16" t="s">
        <v>20</v>
      </c>
      <c r="F8" s="17" t="s">
        <v>20</v>
      </c>
      <c r="G8" s="16" t="s">
        <v>20</v>
      </c>
      <c r="H8" s="17" t="s">
        <v>20</v>
      </c>
      <c r="I8" s="16" t="s">
        <v>20</v>
      </c>
      <c r="J8" s="17" t="s">
        <v>20</v>
      </c>
      <c r="K8" s="16" t="s">
        <v>20</v>
      </c>
      <c r="L8" s="17" t="s">
        <v>20</v>
      </c>
      <c r="M8" s="16" t="s">
        <v>20</v>
      </c>
      <c r="N8" s="16" t="s">
        <v>20</v>
      </c>
      <c r="O8" s="16" t="s">
        <v>20</v>
      </c>
      <c r="P8" s="16" t="s">
        <v>20</v>
      </c>
      <c r="Q8" s="16" t="s">
        <v>20</v>
      </c>
      <c r="S8" s="16" t="s">
        <v>21</v>
      </c>
      <c r="T8" s="16" t="s">
        <v>21</v>
      </c>
      <c r="U8" s="16" t="s">
        <v>21</v>
      </c>
      <c r="V8" s="16" t="s">
        <v>21</v>
      </c>
      <c r="W8" s="16" t="s">
        <v>21</v>
      </c>
      <c r="X8" s="17" t="s">
        <v>21</v>
      </c>
      <c r="Y8" s="16" t="s">
        <v>21</v>
      </c>
      <c r="Z8" s="17" t="s">
        <v>21</v>
      </c>
      <c r="AA8" s="16" t="s">
        <v>21</v>
      </c>
      <c r="AB8" s="17" t="s">
        <v>21</v>
      </c>
      <c r="AC8" s="16" t="s">
        <v>21</v>
      </c>
      <c r="AD8" s="17" t="s">
        <v>21</v>
      </c>
      <c r="AE8" s="16" t="s">
        <v>21</v>
      </c>
      <c r="AF8" s="16" t="s">
        <v>21</v>
      </c>
      <c r="AG8" s="16" t="s">
        <v>21</v>
      </c>
      <c r="AH8" s="16" t="s">
        <v>21</v>
      </c>
      <c r="AI8" s="16" t="s">
        <v>21</v>
      </c>
    </row>
    <row r="9" spans="1:36" ht="31.2" x14ac:dyDescent="0.3">
      <c r="A9" s="2">
        <v>1</v>
      </c>
      <c r="B9" s="3" t="s">
        <v>22</v>
      </c>
      <c r="C9" s="9">
        <v>24</v>
      </c>
      <c r="D9" s="4">
        <f>F9+H9+J9+L9</f>
        <v>24</v>
      </c>
      <c r="E9" s="5">
        <f>100/C9*D9</f>
        <v>100</v>
      </c>
      <c r="F9" s="9">
        <v>4</v>
      </c>
      <c r="G9" s="5">
        <f>100/D9*F9</f>
        <v>16.666666666666668</v>
      </c>
      <c r="H9" s="9">
        <v>12</v>
      </c>
      <c r="I9" s="5">
        <f>100/D9*H9</f>
        <v>50</v>
      </c>
      <c r="J9" s="9">
        <v>8</v>
      </c>
      <c r="K9" s="5">
        <f>100/D9*J9</f>
        <v>33.333333333333336</v>
      </c>
      <c r="L9" s="9">
        <v>0</v>
      </c>
      <c r="M9" s="5">
        <f>100/D9*L9</f>
        <v>0</v>
      </c>
      <c r="N9" s="6">
        <f>100/D9*(F9+H9+J9)</f>
        <v>100</v>
      </c>
      <c r="O9" s="6">
        <f>100/D9*(F9+H9)</f>
        <v>66.666666666666671</v>
      </c>
      <c r="P9" s="6">
        <f>100/D9*(5*F9+4*H9+3*J9+2*L9)/100</f>
        <v>3.8333333333333339</v>
      </c>
      <c r="Q9" s="6">
        <f>100/D9*(1*F9+0.64*H9+0.36*J9+0.16*L9)</f>
        <v>60.666666666666664</v>
      </c>
      <c r="R9" s="18" t="str">
        <f>IF(C9&lt;D9,"Введено не верное количество отметок","Допустимо")</f>
        <v>Допустимо</v>
      </c>
      <c r="S9" s="7"/>
      <c r="T9" s="7"/>
      <c r="U9" s="4">
        <f>C9</f>
        <v>24</v>
      </c>
      <c r="V9" s="4">
        <f>X9+Z9+AB9+AD9</f>
        <v>24</v>
      </c>
      <c r="W9" s="5">
        <f>100/U9*V9</f>
        <v>100</v>
      </c>
      <c r="X9" s="9">
        <v>4</v>
      </c>
      <c r="Y9" s="5">
        <f>100/V9*X9</f>
        <v>16.666666666666668</v>
      </c>
      <c r="Z9" s="9">
        <v>10</v>
      </c>
      <c r="AA9" s="5">
        <f>100/V9*Z9</f>
        <v>41.666666666666671</v>
      </c>
      <c r="AB9" s="9">
        <v>10</v>
      </c>
      <c r="AC9" s="5">
        <f>100/V9*AB9</f>
        <v>41.666666666666671</v>
      </c>
      <c r="AD9" s="9">
        <v>0</v>
      </c>
      <c r="AE9" s="5">
        <f>100/V9*AD9</f>
        <v>0</v>
      </c>
      <c r="AF9" s="6">
        <f>100/V9*(X9+Z9+AB9)</f>
        <v>100</v>
      </c>
      <c r="AG9" s="6">
        <f>100/V9*(X9+Z9)</f>
        <v>58.333333333333336</v>
      </c>
      <c r="AH9" s="6">
        <f>100/V9*(5*X9+4*Z9+3*AB9+2*AD9)/100</f>
        <v>3.75</v>
      </c>
      <c r="AI9" s="6">
        <f>100/V9*(1*X9+0.64*Z9+0.36*AB9+0.16*AD9)</f>
        <v>58.333333333333336</v>
      </c>
      <c r="AJ9" s="18" t="str">
        <f>IF(U9&lt;V9,"Введено не верное количество отметок","Допустимо")</f>
        <v>Допустимо</v>
      </c>
    </row>
    <row r="10" spans="1:36" ht="15.6" x14ac:dyDescent="0.3">
      <c r="A10" s="7"/>
      <c r="B10" s="1" t="s">
        <v>23</v>
      </c>
      <c r="C10" s="8">
        <f>SUM(C9:C9)</f>
        <v>24</v>
      </c>
      <c r="D10" s="8">
        <f>SUM(D9:D9)</f>
        <v>24</v>
      </c>
      <c r="E10" s="6">
        <f>100/C10*D10</f>
        <v>100</v>
      </c>
      <c r="F10" s="8">
        <f>SUM(F9:F9)</f>
        <v>4</v>
      </c>
      <c r="G10" s="6">
        <f>100/D10*F10</f>
        <v>16.666666666666668</v>
      </c>
      <c r="H10" s="8">
        <f>SUM(H9:H9)</f>
        <v>12</v>
      </c>
      <c r="I10" s="6">
        <f>100/D10*H10</f>
        <v>50</v>
      </c>
      <c r="J10" s="8">
        <f>SUM(J9:J9)</f>
        <v>8</v>
      </c>
      <c r="K10" s="6">
        <f>100/D10*J10</f>
        <v>33.333333333333336</v>
      </c>
      <c r="L10" s="8">
        <f>SUM(L9:L9)</f>
        <v>0</v>
      </c>
      <c r="M10" s="6">
        <f>100/D10*L10</f>
        <v>0</v>
      </c>
      <c r="N10" s="6">
        <f>100/D10*(F10+H10+J10)</f>
        <v>100</v>
      </c>
      <c r="O10" s="6">
        <f>100/D10*(F10+H10)</f>
        <v>66.666666666666671</v>
      </c>
      <c r="P10" s="6">
        <f>100/D10*(5*F10+4*H10+3*J10+2*L10)/100</f>
        <v>3.8333333333333339</v>
      </c>
      <c r="Q10" s="6">
        <f>100/D10*(1*F10+0.64*H10+0.36*J10+0.16*L10)</f>
        <v>60.666666666666664</v>
      </c>
      <c r="S10" s="7"/>
      <c r="T10" s="7"/>
      <c r="U10" s="8">
        <f>SUM(U9:U9)</f>
        <v>24</v>
      </c>
      <c r="V10" s="8">
        <f>SUM(V9:V9)</f>
        <v>24</v>
      </c>
      <c r="W10" s="6">
        <f>100/U10*V10</f>
        <v>100</v>
      </c>
      <c r="X10" s="8">
        <f>SUM(X9:X9)</f>
        <v>4</v>
      </c>
      <c r="Y10" s="6">
        <f>100/V10*X10</f>
        <v>16.666666666666668</v>
      </c>
      <c r="Z10" s="8">
        <f>SUM(Z9:Z9)</f>
        <v>10</v>
      </c>
      <c r="AA10" s="6">
        <f>100/V10*Z10</f>
        <v>41.666666666666671</v>
      </c>
      <c r="AB10" s="8">
        <f>SUM(AB9:AB9)</f>
        <v>10</v>
      </c>
      <c r="AC10" s="6">
        <f>100/V10*AB10</f>
        <v>41.666666666666671</v>
      </c>
      <c r="AD10" s="8">
        <f>SUM(AD9:AD9)</f>
        <v>0</v>
      </c>
      <c r="AE10" s="6">
        <f>100/V10*AD10</f>
        <v>0</v>
      </c>
      <c r="AF10" s="6">
        <f>100/V10*(X10+Z10+AB10)</f>
        <v>100</v>
      </c>
      <c r="AG10" s="6">
        <f>100/V10*(X10+Z10)</f>
        <v>58.333333333333336</v>
      </c>
      <c r="AH10" s="6">
        <f>100/V10*(5*X10+4*Z10+3*AB10+2*AD10)/100</f>
        <v>3.75</v>
      </c>
      <c r="AI10" s="6">
        <f>100/V10*(1*X10+0.64*Z10+0.36*AB10+0.16*AD10)</f>
        <v>58.333333333333336</v>
      </c>
    </row>
    <row r="11" spans="1:36" x14ac:dyDescent="0.3">
      <c r="A11" s="16" t="s">
        <v>24</v>
      </c>
      <c r="B11" s="16" t="s">
        <v>24</v>
      </c>
      <c r="C11" s="17" t="s">
        <v>24</v>
      </c>
      <c r="D11" s="16" t="s">
        <v>24</v>
      </c>
      <c r="E11" s="16" t="s">
        <v>24</v>
      </c>
      <c r="F11" s="17" t="s">
        <v>24</v>
      </c>
      <c r="G11" s="16" t="s">
        <v>24</v>
      </c>
      <c r="H11" s="17" t="s">
        <v>24</v>
      </c>
      <c r="I11" s="16" t="s">
        <v>24</v>
      </c>
      <c r="J11" s="17" t="s">
        <v>24</v>
      </c>
      <c r="K11" s="16" t="s">
        <v>24</v>
      </c>
      <c r="L11" s="17" t="s">
        <v>24</v>
      </c>
      <c r="M11" s="16" t="s">
        <v>24</v>
      </c>
      <c r="N11" s="16" t="s">
        <v>24</v>
      </c>
      <c r="O11" s="16" t="s">
        <v>24</v>
      </c>
      <c r="P11" s="16" t="s">
        <v>24</v>
      </c>
      <c r="Q11" s="16" t="s">
        <v>24</v>
      </c>
      <c r="S11" s="16" t="s">
        <v>21</v>
      </c>
      <c r="T11" s="16" t="s">
        <v>21</v>
      </c>
      <c r="U11" s="16" t="s">
        <v>21</v>
      </c>
      <c r="V11" s="16" t="s">
        <v>21</v>
      </c>
      <c r="W11" s="16" t="s">
        <v>21</v>
      </c>
      <c r="X11" s="17" t="s">
        <v>21</v>
      </c>
      <c r="Y11" s="16" t="s">
        <v>21</v>
      </c>
      <c r="Z11" s="17" t="s">
        <v>21</v>
      </c>
      <c r="AA11" s="16" t="s">
        <v>21</v>
      </c>
      <c r="AB11" s="17" t="s">
        <v>21</v>
      </c>
      <c r="AC11" s="16" t="s">
        <v>21</v>
      </c>
      <c r="AD11" s="17" t="s">
        <v>21</v>
      </c>
      <c r="AE11" s="16" t="s">
        <v>21</v>
      </c>
      <c r="AF11" s="16" t="s">
        <v>21</v>
      </c>
      <c r="AG11" s="16" t="s">
        <v>21</v>
      </c>
      <c r="AH11" s="16" t="s">
        <v>21</v>
      </c>
      <c r="AI11" s="16" t="s">
        <v>21</v>
      </c>
    </row>
    <row r="12" spans="1:36" ht="46.8" x14ac:dyDescent="0.3">
      <c r="A12" s="2">
        <v>2</v>
      </c>
      <c r="B12" s="3" t="s">
        <v>25</v>
      </c>
      <c r="C12" s="9">
        <v>10</v>
      </c>
      <c r="D12" s="4">
        <f>F12+H12+J12+L12</f>
        <v>10</v>
      </c>
      <c r="E12" s="5">
        <f>100/C12*D12</f>
        <v>100</v>
      </c>
      <c r="F12" s="9">
        <v>0</v>
      </c>
      <c r="G12" s="5">
        <f>100/D12*F12</f>
        <v>0</v>
      </c>
      <c r="H12" s="9">
        <v>4</v>
      </c>
      <c r="I12" s="5">
        <f>100/D12*H12</f>
        <v>40</v>
      </c>
      <c r="J12" s="9">
        <v>4</v>
      </c>
      <c r="K12" s="5">
        <f>100/D12*J12</f>
        <v>40</v>
      </c>
      <c r="L12" s="9">
        <v>2</v>
      </c>
      <c r="M12" s="5">
        <f>100/D12*L12</f>
        <v>20</v>
      </c>
      <c r="N12" s="6">
        <f>100/D12*(F12+H12+J12)</f>
        <v>80</v>
      </c>
      <c r="O12" s="6">
        <f>100/D12*(F12+H12)</f>
        <v>40</v>
      </c>
      <c r="P12" s="6">
        <f>100/D12*(5*F12+4*H12+3*J12+2*L12)/100</f>
        <v>3.2</v>
      </c>
      <c r="Q12" s="6">
        <f>100/D12*(1*F12+0.64*H12+0.36*J12+0.16*L12)</f>
        <v>43.2</v>
      </c>
      <c r="R12" s="18" t="str">
        <f>IF(C12&lt;D12,"Введено не верное количество отметок","Допустимо")</f>
        <v>Допустимо</v>
      </c>
      <c r="S12" s="7"/>
      <c r="T12" s="7"/>
      <c r="U12" s="4">
        <f>C12</f>
        <v>10</v>
      </c>
      <c r="V12" s="4">
        <f>X12+Z12+AB12+AD12</f>
        <v>10</v>
      </c>
      <c r="W12" s="5">
        <f>100/U12*V12</f>
        <v>100</v>
      </c>
      <c r="X12" s="9">
        <v>0</v>
      </c>
      <c r="Y12" s="5">
        <f>100/V12*X12</f>
        <v>0</v>
      </c>
      <c r="Z12" s="9">
        <v>3</v>
      </c>
      <c r="AA12" s="5">
        <f>100/V12*Z12</f>
        <v>30</v>
      </c>
      <c r="AB12" s="9">
        <v>7</v>
      </c>
      <c r="AC12" s="5">
        <f>100/V12*AB12</f>
        <v>70</v>
      </c>
      <c r="AD12" s="9">
        <v>0</v>
      </c>
      <c r="AE12" s="5">
        <f>100/V12*AD12</f>
        <v>0</v>
      </c>
      <c r="AF12" s="6">
        <f>100/V12*(X12+Z12+AB12)</f>
        <v>100</v>
      </c>
      <c r="AG12" s="6">
        <f>100/V12*(X12+Z12)</f>
        <v>30</v>
      </c>
      <c r="AH12" s="6">
        <f>100/V12*(5*X12+4*Z12+3*AB12+2*AD12)/100</f>
        <v>3.3</v>
      </c>
      <c r="AI12" s="6">
        <f>100/V12*(1*X12+0.64*Z12+0.36*AB12+0.16*AD12)</f>
        <v>44.399999999999991</v>
      </c>
      <c r="AJ12" s="18" t="str">
        <f>IF(U12&lt;V12,"Введено не верное количество отметок","Допустимо")</f>
        <v>Допустимо</v>
      </c>
    </row>
    <row r="13" spans="1:36" ht="15.6" x14ac:dyDescent="0.3">
      <c r="A13" s="7"/>
      <c r="B13" s="1" t="s">
        <v>26</v>
      </c>
      <c r="C13" s="8">
        <f>SUM(C12:C12)</f>
        <v>10</v>
      </c>
      <c r="D13" s="8">
        <f>SUM(D12:D12)</f>
        <v>10</v>
      </c>
      <c r="E13" s="6">
        <f>100/C13*D13</f>
        <v>100</v>
      </c>
      <c r="F13" s="8">
        <f>SUM(F12:F12)</f>
        <v>0</v>
      </c>
      <c r="G13" s="6">
        <f>100/D13*F13</f>
        <v>0</v>
      </c>
      <c r="H13" s="8">
        <f>SUM(H12:H12)</f>
        <v>4</v>
      </c>
      <c r="I13" s="6">
        <f>100/D13*H13</f>
        <v>40</v>
      </c>
      <c r="J13" s="8">
        <f>SUM(J12:J12)</f>
        <v>4</v>
      </c>
      <c r="K13" s="6">
        <f>100/D13*J13</f>
        <v>40</v>
      </c>
      <c r="L13" s="8">
        <f>SUM(L12:L12)</f>
        <v>2</v>
      </c>
      <c r="M13" s="6">
        <f>100/D13*L13</f>
        <v>20</v>
      </c>
      <c r="N13" s="6">
        <f>100/D13*(F13+H13+J13)</f>
        <v>80</v>
      </c>
      <c r="O13" s="6">
        <f>100/D13*(F13+H13)</f>
        <v>40</v>
      </c>
      <c r="P13" s="6">
        <f>100/D13*(5*F13+4*H13+3*J13+2*L13)/100</f>
        <v>3.2</v>
      </c>
      <c r="Q13" s="6">
        <f>100/D13*(1*F13+0.64*H13+0.36*J13+0.16*L13)</f>
        <v>43.2</v>
      </c>
      <c r="S13" s="7"/>
      <c r="T13" s="7"/>
      <c r="U13" s="8">
        <f>SUM(U12:U12)</f>
        <v>10</v>
      </c>
      <c r="V13" s="8">
        <f>SUM(V12:V12)</f>
        <v>10</v>
      </c>
      <c r="W13" s="6">
        <f>100/U13*V13</f>
        <v>100</v>
      </c>
      <c r="X13" s="8">
        <f>SUM(X12:X12)</f>
        <v>0</v>
      </c>
      <c r="Y13" s="6">
        <f>100/V13*X13</f>
        <v>0</v>
      </c>
      <c r="Z13" s="8">
        <f>SUM(Z12:Z12)</f>
        <v>3</v>
      </c>
      <c r="AA13" s="6">
        <f>100/V13*Z13</f>
        <v>30</v>
      </c>
      <c r="AB13" s="8">
        <f>SUM(AB12:AB12)</f>
        <v>7</v>
      </c>
      <c r="AC13" s="6">
        <f>100/V13*AB13</f>
        <v>70</v>
      </c>
      <c r="AD13" s="8">
        <f>SUM(AD12:AD12)</f>
        <v>0</v>
      </c>
      <c r="AE13" s="6">
        <f>100/V13*AD13</f>
        <v>0</v>
      </c>
      <c r="AF13" s="6">
        <f>100/V13*(X13+Z13+AB13)</f>
        <v>100</v>
      </c>
      <c r="AG13" s="6">
        <f>100/V13*(X13+Z13)</f>
        <v>30</v>
      </c>
      <c r="AH13" s="6">
        <f>100/V13*(5*X13+4*Z13+3*AB13+2*AD13)/100</f>
        <v>3.3</v>
      </c>
      <c r="AI13" s="6">
        <f>100/V13*(1*X13+0.64*Z13+0.36*AB13+0.16*AD13)</f>
        <v>44.399999999999991</v>
      </c>
    </row>
    <row r="14" spans="1:36" x14ac:dyDescent="0.3">
      <c r="A14" s="16" t="s">
        <v>27</v>
      </c>
      <c r="B14" s="16" t="s">
        <v>27</v>
      </c>
      <c r="C14" s="17" t="s">
        <v>27</v>
      </c>
      <c r="D14" s="16" t="s">
        <v>27</v>
      </c>
      <c r="E14" s="16" t="s">
        <v>27</v>
      </c>
      <c r="F14" s="17" t="s">
        <v>27</v>
      </c>
      <c r="G14" s="16" t="s">
        <v>27</v>
      </c>
      <c r="H14" s="17" t="s">
        <v>27</v>
      </c>
      <c r="I14" s="16" t="s">
        <v>27</v>
      </c>
      <c r="J14" s="17" t="s">
        <v>27</v>
      </c>
      <c r="K14" s="16" t="s">
        <v>27</v>
      </c>
      <c r="L14" s="17" t="s">
        <v>27</v>
      </c>
      <c r="M14" s="16" t="s">
        <v>27</v>
      </c>
      <c r="N14" s="16" t="s">
        <v>27</v>
      </c>
      <c r="O14" s="16" t="s">
        <v>27</v>
      </c>
      <c r="P14" s="16" t="s">
        <v>27</v>
      </c>
      <c r="Q14" s="16" t="s">
        <v>27</v>
      </c>
      <c r="S14" s="16" t="s">
        <v>21</v>
      </c>
      <c r="T14" s="16" t="s">
        <v>21</v>
      </c>
      <c r="U14" s="16" t="s">
        <v>21</v>
      </c>
      <c r="V14" s="16" t="s">
        <v>21</v>
      </c>
      <c r="W14" s="16" t="s">
        <v>21</v>
      </c>
      <c r="X14" s="17" t="s">
        <v>21</v>
      </c>
      <c r="Y14" s="16" t="s">
        <v>21</v>
      </c>
      <c r="Z14" s="17" t="s">
        <v>21</v>
      </c>
      <c r="AA14" s="16" t="s">
        <v>21</v>
      </c>
      <c r="AB14" s="17" t="s">
        <v>21</v>
      </c>
      <c r="AC14" s="16" t="s">
        <v>21</v>
      </c>
      <c r="AD14" s="17" t="s">
        <v>21</v>
      </c>
      <c r="AE14" s="16" t="s">
        <v>21</v>
      </c>
      <c r="AF14" s="16" t="s">
        <v>21</v>
      </c>
      <c r="AG14" s="16" t="s">
        <v>21</v>
      </c>
      <c r="AH14" s="16" t="s">
        <v>21</v>
      </c>
      <c r="AI14" s="16" t="s">
        <v>21</v>
      </c>
    </row>
    <row r="15" spans="1:36" ht="62.4" x14ac:dyDescent="0.3">
      <c r="A15" s="2">
        <v>3</v>
      </c>
      <c r="B15" s="3" t="s">
        <v>28</v>
      </c>
      <c r="C15" s="9">
        <v>26</v>
      </c>
      <c r="D15" s="4">
        <f>F15+H15+J15+L15</f>
        <v>22</v>
      </c>
      <c r="E15" s="5">
        <f>100/C15*D15</f>
        <v>84.615384615384613</v>
      </c>
      <c r="F15" s="9">
        <v>7</v>
      </c>
      <c r="G15" s="5">
        <f>100/D15*F15</f>
        <v>31.81818181818182</v>
      </c>
      <c r="H15" s="9">
        <v>9</v>
      </c>
      <c r="I15" s="5">
        <f>100/D15*H15</f>
        <v>40.909090909090914</v>
      </c>
      <c r="J15" s="9">
        <v>6</v>
      </c>
      <c r="K15" s="5">
        <f>100/D15*J15</f>
        <v>27.272727272727273</v>
      </c>
      <c r="L15" s="9">
        <v>0</v>
      </c>
      <c r="M15" s="5">
        <f>100/D15*L15</f>
        <v>0</v>
      </c>
      <c r="N15" s="6">
        <f>100/D15*(F15+H15+J15)</f>
        <v>100.00000000000001</v>
      </c>
      <c r="O15" s="6">
        <f>100/D15*(F15+H15)</f>
        <v>72.727272727272734</v>
      </c>
      <c r="P15" s="6">
        <f>100/D15*(5*F15+4*H15+3*J15+2*L15)/100</f>
        <v>4.0454545454545459</v>
      </c>
      <c r="Q15" s="6">
        <f>100/D15*(1*F15+0.64*H15+0.36*J15+0.16*L15)</f>
        <v>67.818181818181827</v>
      </c>
      <c r="R15" s="18" t="str">
        <f>IF(C15&lt;D15,"Введено не верное количество отметок","Допустимо")</f>
        <v>Допустимо</v>
      </c>
      <c r="S15" s="7"/>
      <c r="T15" s="7"/>
      <c r="U15" s="4">
        <f>C15</f>
        <v>26</v>
      </c>
      <c r="V15" s="4">
        <f>X15+Z15+AB15+AD15</f>
        <v>22</v>
      </c>
      <c r="W15" s="5">
        <f>100/U15*V15</f>
        <v>84.615384615384613</v>
      </c>
      <c r="X15" s="9">
        <v>6</v>
      </c>
      <c r="Y15" s="5">
        <f>100/V15*X15</f>
        <v>27.272727272727273</v>
      </c>
      <c r="Z15" s="9">
        <v>11</v>
      </c>
      <c r="AA15" s="5">
        <f>100/V15*Z15</f>
        <v>50.000000000000007</v>
      </c>
      <c r="AB15" s="9">
        <v>5</v>
      </c>
      <c r="AC15" s="5">
        <f>100/V15*AB15</f>
        <v>22.72727272727273</v>
      </c>
      <c r="AD15" s="9">
        <v>0</v>
      </c>
      <c r="AE15" s="5">
        <f>100/V15*AD15</f>
        <v>0</v>
      </c>
      <c r="AF15" s="6">
        <f>100/V15*(X15+Z15+AB15)</f>
        <v>100.00000000000001</v>
      </c>
      <c r="AG15" s="6">
        <f>100/V15*(X15+Z15)</f>
        <v>77.27272727272728</v>
      </c>
      <c r="AH15" s="6">
        <f>100/V15*(5*X15+4*Z15+3*AB15+2*AD15)/100</f>
        <v>4.0454545454545459</v>
      </c>
      <c r="AI15" s="6">
        <f>100/V15*(1*X15+0.64*Z15+0.36*AB15+0.16*AD15)</f>
        <v>67.454545454545453</v>
      </c>
      <c r="AJ15" s="18" t="str">
        <f>IF(U15&lt;V15,"Введено не верное количество отметок","Допустимо")</f>
        <v>Допустимо</v>
      </c>
    </row>
    <row r="16" spans="1:36" ht="15.6" x14ac:dyDescent="0.3">
      <c r="A16" s="7"/>
      <c r="B16" s="1" t="s">
        <v>29</v>
      </c>
      <c r="C16" s="8">
        <f>SUM(C15:C15)</f>
        <v>26</v>
      </c>
      <c r="D16" s="8">
        <f>SUM(D15:D15)</f>
        <v>22</v>
      </c>
      <c r="E16" s="6">
        <f>100/C16*D16</f>
        <v>84.615384615384613</v>
      </c>
      <c r="F16" s="8">
        <f>SUM(F15:F15)</f>
        <v>7</v>
      </c>
      <c r="G16" s="6">
        <f>100/D16*F16</f>
        <v>31.81818181818182</v>
      </c>
      <c r="H16" s="8">
        <f>SUM(H15:H15)</f>
        <v>9</v>
      </c>
      <c r="I16" s="6">
        <f>100/D16*H16</f>
        <v>40.909090909090914</v>
      </c>
      <c r="J16" s="8">
        <f>SUM(J15:J15)</f>
        <v>6</v>
      </c>
      <c r="K16" s="6">
        <f>100/D16*J16</f>
        <v>27.272727272727273</v>
      </c>
      <c r="L16" s="8">
        <f>SUM(L15:L15)</f>
        <v>0</v>
      </c>
      <c r="M16" s="6">
        <f>100/D16*L16</f>
        <v>0</v>
      </c>
      <c r="N16" s="6">
        <f>100/D16*(F16+H16+J16)</f>
        <v>100.00000000000001</v>
      </c>
      <c r="O16" s="6">
        <f>100/D16*(F16+H16)</f>
        <v>72.727272727272734</v>
      </c>
      <c r="P16" s="6">
        <f>100/D16*(5*F16+4*H16+3*J16+2*L16)/100</f>
        <v>4.0454545454545459</v>
      </c>
      <c r="Q16" s="6">
        <f>100/D16*(1*F16+0.64*H16+0.36*J16+0.16*L16)</f>
        <v>67.818181818181827</v>
      </c>
      <c r="S16" s="7"/>
      <c r="T16" s="7"/>
      <c r="U16" s="8">
        <f>SUM(U15:U15)</f>
        <v>26</v>
      </c>
      <c r="V16" s="8">
        <f>SUM(V15:V15)</f>
        <v>22</v>
      </c>
      <c r="W16" s="6">
        <f>100/U16*V16</f>
        <v>84.615384615384613</v>
      </c>
      <c r="X16" s="8">
        <f>SUM(X15:X15)</f>
        <v>6</v>
      </c>
      <c r="Y16" s="6">
        <f>100/V16*X16</f>
        <v>27.272727272727273</v>
      </c>
      <c r="Z16" s="8">
        <f>SUM(Z15:Z15)</f>
        <v>11</v>
      </c>
      <c r="AA16" s="6">
        <f>100/V16*Z16</f>
        <v>50.000000000000007</v>
      </c>
      <c r="AB16" s="8">
        <f>SUM(AB15:AB15)</f>
        <v>5</v>
      </c>
      <c r="AC16" s="6">
        <f>100/V16*AB16</f>
        <v>22.72727272727273</v>
      </c>
      <c r="AD16" s="8">
        <f>SUM(AD15:AD15)</f>
        <v>0</v>
      </c>
      <c r="AE16" s="6">
        <f>100/V16*AD16</f>
        <v>0</v>
      </c>
      <c r="AF16" s="6">
        <f>100/V16*(X16+Z16+AB16)</f>
        <v>100.00000000000001</v>
      </c>
      <c r="AG16" s="6">
        <f>100/V16*(X16+Z16)</f>
        <v>77.27272727272728</v>
      </c>
      <c r="AH16" s="6">
        <f>100/V16*(5*X16+4*Z16+3*AB16+2*AD16)/100</f>
        <v>4.0454545454545459</v>
      </c>
      <c r="AI16" s="6">
        <f>100/V16*(1*X16+0.64*Z16+0.36*AB16+0.16*AD16)</f>
        <v>67.454545454545453</v>
      </c>
    </row>
    <row r="17" spans="1:36" x14ac:dyDescent="0.3">
      <c r="A17" s="16" t="s">
        <v>30</v>
      </c>
      <c r="B17" s="16" t="s">
        <v>30</v>
      </c>
      <c r="C17" s="17" t="s">
        <v>30</v>
      </c>
      <c r="D17" s="16" t="s">
        <v>30</v>
      </c>
      <c r="E17" s="16" t="s">
        <v>30</v>
      </c>
      <c r="F17" s="17" t="s">
        <v>30</v>
      </c>
      <c r="G17" s="16" t="s">
        <v>30</v>
      </c>
      <c r="H17" s="17" t="s">
        <v>30</v>
      </c>
      <c r="I17" s="16" t="s">
        <v>30</v>
      </c>
      <c r="J17" s="17" t="s">
        <v>30</v>
      </c>
      <c r="K17" s="16" t="s">
        <v>30</v>
      </c>
      <c r="L17" s="17" t="s">
        <v>30</v>
      </c>
      <c r="M17" s="16" t="s">
        <v>30</v>
      </c>
      <c r="N17" s="16" t="s">
        <v>30</v>
      </c>
      <c r="O17" s="16" t="s">
        <v>30</v>
      </c>
      <c r="P17" s="16" t="s">
        <v>30</v>
      </c>
      <c r="Q17" s="16" t="s">
        <v>30</v>
      </c>
      <c r="S17" s="16" t="s">
        <v>21</v>
      </c>
      <c r="T17" s="16" t="s">
        <v>21</v>
      </c>
      <c r="U17" s="16" t="s">
        <v>21</v>
      </c>
      <c r="V17" s="16" t="s">
        <v>21</v>
      </c>
      <c r="W17" s="16" t="s">
        <v>21</v>
      </c>
      <c r="X17" s="17" t="s">
        <v>21</v>
      </c>
      <c r="Y17" s="16" t="s">
        <v>21</v>
      </c>
      <c r="Z17" s="17" t="s">
        <v>21</v>
      </c>
      <c r="AA17" s="16" t="s">
        <v>21</v>
      </c>
      <c r="AB17" s="17" t="s">
        <v>21</v>
      </c>
      <c r="AC17" s="16" t="s">
        <v>21</v>
      </c>
      <c r="AD17" s="17" t="s">
        <v>21</v>
      </c>
      <c r="AE17" s="16" t="s">
        <v>21</v>
      </c>
      <c r="AF17" s="16" t="s">
        <v>21</v>
      </c>
      <c r="AG17" s="16" t="s">
        <v>21</v>
      </c>
      <c r="AH17" s="16" t="s">
        <v>21</v>
      </c>
      <c r="AI17" s="16" t="s">
        <v>21</v>
      </c>
    </row>
    <row r="18" spans="1:36" ht="31.2" x14ac:dyDescent="0.3">
      <c r="A18" s="2">
        <v>4</v>
      </c>
      <c r="B18" s="3" t="s">
        <v>31</v>
      </c>
      <c r="C18" s="9">
        <v>12</v>
      </c>
      <c r="D18" s="4">
        <f>F18+H18+J18+L18</f>
        <v>11</v>
      </c>
      <c r="E18" s="5">
        <f>100/C18*D18</f>
        <v>91.666666666666671</v>
      </c>
      <c r="F18" s="9">
        <v>1</v>
      </c>
      <c r="G18" s="5">
        <f>100/D18*F18</f>
        <v>9.0909090909090917</v>
      </c>
      <c r="H18" s="9">
        <v>6</v>
      </c>
      <c r="I18" s="5">
        <f>100/D18*H18</f>
        <v>54.545454545454547</v>
      </c>
      <c r="J18" s="9">
        <v>4</v>
      </c>
      <c r="K18" s="5">
        <f>100/D18*J18</f>
        <v>36.363636363636367</v>
      </c>
      <c r="L18" s="9">
        <v>0</v>
      </c>
      <c r="M18" s="5">
        <f>100/D18*L18</f>
        <v>0</v>
      </c>
      <c r="N18" s="6">
        <f>100/D18*(F18+H18+J18)</f>
        <v>100.00000000000001</v>
      </c>
      <c r="O18" s="6">
        <f>100/D18*(F18+H18)</f>
        <v>63.63636363636364</v>
      </c>
      <c r="P18" s="6">
        <f>100/D18*(5*F18+4*H18+3*J18+2*L18)/100</f>
        <v>3.7272727272727275</v>
      </c>
      <c r="Q18" s="6">
        <f>100/D18*(1*F18+0.64*H18+0.36*J18+0.16*L18)</f>
        <v>57.090909090909093</v>
      </c>
      <c r="R18" s="18" t="str">
        <f>IF(C18&lt;D18,"Введено не верное количество отметок","Допустимо")</f>
        <v>Допустимо</v>
      </c>
      <c r="S18" s="7"/>
      <c r="T18" s="7"/>
      <c r="U18" s="4">
        <f>C18</f>
        <v>12</v>
      </c>
      <c r="V18" s="4">
        <f>X18+Z18+AB18+AD18</f>
        <v>11</v>
      </c>
      <c r="W18" s="5">
        <f>100/U18*V18</f>
        <v>91.666666666666671</v>
      </c>
      <c r="X18" s="9">
        <v>2</v>
      </c>
      <c r="Y18" s="5">
        <f>100/V18*X18</f>
        <v>18.181818181818183</v>
      </c>
      <c r="Z18" s="9">
        <v>7</v>
      </c>
      <c r="AA18" s="5">
        <f>100/V18*Z18</f>
        <v>63.63636363636364</v>
      </c>
      <c r="AB18" s="9">
        <v>2</v>
      </c>
      <c r="AC18" s="5">
        <f>100/V18*AB18</f>
        <v>18.181818181818183</v>
      </c>
      <c r="AD18" s="9">
        <v>0</v>
      </c>
      <c r="AE18" s="5">
        <f>100/V18*AD18</f>
        <v>0</v>
      </c>
      <c r="AF18" s="6">
        <f>100/V18*(X18+Z18+AB18)</f>
        <v>100.00000000000001</v>
      </c>
      <c r="AG18" s="6">
        <f>100/V18*(X18+Z18)</f>
        <v>81.818181818181827</v>
      </c>
      <c r="AH18" s="6">
        <f>100/V18*(5*X18+4*Z18+3*AB18+2*AD18)/100</f>
        <v>4.0000000000000009</v>
      </c>
      <c r="AI18" s="6">
        <f>100/V18*(1*X18+0.64*Z18+0.36*AB18+0.16*AD18)</f>
        <v>65.454545454545467</v>
      </c>
      <c r="AJ18" s="18" t="str">
        <f>IF(U18&lt;V18,"Введено не верное количество отметок","Допустимо")</f>
        <v>Допустимо</v>
      </c>
    </row>
    <row r="19" spans="1:36" ht="15.6" x14ac:dyDescent="0.3">
      <c r="A19" s="7"/>
      <c r="B19" s="1" t="s">
        <v>32</v>
      </c>
      <c r="C19" s="8">
        <f>SUM(C18:C18)</f>
        <v>12</v>
      </c>
      <c r="D19" s="8">
        <f>SUM(D18:D18)</f>
        <v>11</v>
      </c>
      <c r="E19" s="6">
        <f>100/C19*D19</f>
        <v>91.666666666666671</v>
      </c>
      <c r="F19" s="8">
        <f>SUM(F18:F18)</f>
        <v>1</v>
      </c>
      <c r="G19" s="6">
        <f>100/D19*F19</f>
        <v>9.0909090909090917</v>
      </c>
      <c r="H19" s="8">
        <f>SUM(H18:H18)</f>
        <v>6</v>
      </c>
      <c r="I19" s="6">
        <f>100/D19*H19</f>
        <v>54.545454545454547</v>
      </c>
      <c r="J19" s="8">
        <f>SUM(J18:J18)</f>
        <v>4</v>
      </c>
      <c r="K19" s="6">
        <f>100/D19*J19</f>
        <v>36.363636363636367</v>
      </c>
      <c r="L19" s="8">
        <f>SUM(L18:L18)</f>
        <v>0</v>
      </c>
      <c r="M19" s="6">
        <f>100/D19*L19</f>
        <v>0</v>
      </c>
      <c r="N19" s="6">
        <f>100/D19*(F19+H19+J19)</f>
        <v>100.00000000000001</v>
      </c>
      <c r="O19" s="6">
        <f>100/D19*(F19+H19)</f>
        <v>63.63636363636364</v>
      </c>
      <c r="P19" s="6">
        <f>100/D19*(5*F19+4*H19+3*J19+2*L19)/100</f>
        <v>3.7272727272727275</v>
      </c>
      <c r="Q19" s="6">
        <f>100/D19*(1*F19+0.64*H19+0.36*J19+0.16*L19)</f>
        <v>57.090909090909093</v>
      </c>
      <c r="S19" s="7"/>
      <c r="T19" s="7"/>
      <c r="U19" s="8">
        <f>SUM(U18:U18)</f>
        <v>12</v>
      </c>
      <c r="V19" s="8">
        <f>SUM(V18:V18)</f>
        <v>11</v>
      </c>
      <c r="W19" s="6">
        <f>100/U19*V19</f>
        <v>91.666666666666671</v>
      </c>
      <c r="X19" s="8">
        <f>SUM(X18:X18)</f>
        <v>2</v>
      </c>
      <c r="Y19" s="6">
        <f>100/V19*X19</f>
        <v>18.181818181818183</v>
      </c>
      <c r="Z19" s="8">
        <f>SUM(Z18:Z18)</f>
        <v>7</v>
      </c>
      <c r="AA19" s="6">
        <f>100/V19*Z19</f>
        <v>63.63636363636364</v>
      </c>
      <c r="AB19" s="8">
        <f>SUM(AB18:AB18)</f>
        <v>2</v>
      </c>
      <c r="AC19" s="6">
        <f>100/V19*AB19</f>
        <v>18.181818181818183</v>
      </c>
      <c r="AD19" s="8">
        <f>SUM(AD18:AD18)</f>
        <v>0</v>
      </c>
      <c r="AE19" s="6">
        <f>100/V19*AD19</f>
        <v>0</v>
      </c>
      <c r="AF19" s="6">
        <f>100/V19*(X19+Z19+AB19)</f>
        <v>100.00000000000001</v>
      </c>
      <c r="AG19" s="6">
        <f>100/V19*(X19+Z19)</f>
        <v>81.818181818181827</v>
      </c>
      <c r="AH19" s="6">
        <f>100/V19*(5*X19+4*Z19+3*AB19+2*AD19)/100</f>
        <v>4.0000000000000009</v>
      </c>
      <c r="AI19" s="6">
        <f>100/V19*(1*X19+0.64*Z19+0.36*AB19+0.16*AD19)</f>
        <v>65.454545454545467</v>
      </c>
    </row>
    <row r="20" spans="1:36" x14ac:dyDescent="0.3">
      <c r="A20" s="16" t="s">
        <v>33</v>
      </c>
      <c r="B20" s="16" t="s">
        <v>33</v>
      </c>
      <c r="C20" s="17" t="s">
        <v>33</v>
      </c>
      <c r="D20" s="16" t="s">
        <v>33</v>
      </c>
      <c r="E20" s="16" t="s">
        <v>33</v>
      </c>
      <c r="F20" s="17" t="s">
        <v>33</v>
      </c>
      <c r="G20" s="16" t="s">
        <v>33</v>
      </c>
      <c r="H20" s="17" t="s">
        <v>33</v>
      </c>
      <c r="I20" s="16" t="s">
        <v>33</v>
      </c>
      <c r="J20" s="17" t="s">
        <v>33</v>
      </c>
      <c r="K20" s="16" t="s">
        <v>33</v>
      </c>
      <c r="L20" s="17" t="s">
        <v>33</v>
      </c>
      <c r="M20" s="16" t="s">
        <v>33</v>
      </c>
      <c r="N20" s="16" t="s">
        <v>33</v>
      </c>
      <c r="O20" s="16" t="s">
        <v>33</v>
      </c>
      <c r="P20" s="16" t="s">
        <v>33</v>
      </c>
      <c r="Q20" s="16" t="s">
        <v>33</v>
      </c>
      <c r="S20" s="16" t="s">
        <v>21</v>
      </c>
      <c r="T20" s="16" t="s">
        <v>21</v>
      </c>
      <c r="U20" s="16" t="s">
        <v>21</v>
      </c>
      <c r="V20" s="16" t="s">
        <v>21</v>
      </c>
      <c r="W20" s="16" t="s">
        <v>21</v>
      </c>
      <c r="X20" s="17" t="s">
        <v>21</v>
      </c>
      <c r="Y20" s="16" t="s">
        <v>21</v>
      </c>
      <c r="Z20" s="17" t="s">
        <v>21</v>
      </c>
      <c r="AA20" s="16" t="s">
        <v>21</v>
      </c>
      <c r="AB20" s="17" t="s">
        <v>21</v>
      </c>
      <c r="AC20" s="16" t="s">
        <v>21</v>
      </c>
      <c r="AD20" s="17" t="s">
        <v>21</v>
      </c>
      <c r="AE20" s="16" t="s">
        <v>21</v>
      </c>
      <c r="AF20" s="16" t="s">
        <v>21</v>
      </c>
      <c r="AG20" s="16" t="s">
        <v>21</v>
      </c>
      <c r="AH20" s="16" t="s">
        <v>21</v>
      </c>
      <c r="AI20" s="16" t="s">
        <v>21</v>
      </c>
    </row>
    <row r="21" spans="1:36" ht="31.2" x14ac:dyDescent="0.3">
      <c r="A21" s="2">
        <v>5</v>
      </c>
      <c r="B21" s="3" t="s">
        <v>34</v>
      </c>
      <c r="C21" s="10">
        <v>36</v>
      </c>
      <c r="D21" s="4">
        <f>F21+H21+J21+L21</f>
        <v>29</v>
      </c>
      <c r="E21" s="5">
        <f>100/C21*D21</f>
        <v>80.555555555555557</v>
      </c>
      <c r="F21" s="10">
        <v>4</v>
      </c>
      <c r="G21" s="5">
        <f>100/D21*F21</f>
        <v>13.793103448275861</v>
      </c>
      <c r="H21" s="11">
        <v>12</v>
      </c>
      <c r="I21" s="5">
        <f>100/D21*H21</f>
        <v>41.379310344827587</v>
      </c>
      <c r="J21" s="9">
        <v>12</v>
      </c>
      <c r="K21" s="5">
        <f>100/D21*J21</f>
        <v>41.379310344827587</v>
      </c>
      <c r="L21" s="9">
        <v>1</v>
      </c>
      <c r="M21" s="5">
        <f>100/D21*L21</f>
        <v>3.4482758620689653</v>
      </c>
      <c r="N21" s="6">
        <f>100/D21*(F21+H21+J21)</f>
        <v>96.551724137931032</v>
      </c>
      <c r="O21" s="6">
        <f>100/D21*(F21+H21)</f>
        <v>55.172413793103445</v>
      </c>
      <c r="P21" s="6">
        <f>100/D21*(5*F21+4*H21+3*J21+2*L21)/100</f>
        <v>3.6551724137931036</v>
      </c>
      <c r="Q21" s="6">
        <f>100/D21*(1*F21+0.64*H21+0.36*J21+0.16*L21)</f>
        <v>55.724137931034477</v>
      </c>
      <c r="R21" s="18" t="str">
        <f>IF(C21&lt;D21,"Введено не верное количество отметок","Допустимо")</f>
        <v>Допустимо</v>
      </c>
      <c r="S21" s="7"/>
      <c r="T21" s="7"/>
      <c r="U21" s="4">
        <f>C21</f>
        <v>36</v>
      </c>
      <c r="V21" s="4">
        <f>X21+Z21+AB21+AD21</f>
        <v>29</v>
      </c>
      <c r="W21" s="5">
        <f>100/U21*V21</f>
        <v>80.555555555555557</v>
      </c>
      <c r="X21" s="9">
        <v>10</v>
      </c>
      <c r="Y21" s="5">
        <f>100/V21*X21</f>
        <v>34.482758620689651</v>
      </c>
      <c r="Z21" s="9">
        <v>10</v>
      </c>
      <c r="AA21" s="5">
        <f>100/V21*Z21</f>
        <v>34.482758620689651</v>
      </c>
      <c r="AB21" s="9">
        <v>8</v>
      </c>
      <c r="AC21" s="5">
        <f>100/V21*AB21</f>
        <v>27.586206896551722</v>
      </c>
      <c r="AD21" s="9">
        <v>1</v>
      </c>
      <c r="AE21" s="5">
        <f>100/V21*AD21</f>
        <v>3.4482758620689653</v>
      </c>
      <c r="AF21" s="6">
        <f>100/V21*(X21+Z21+AB21)</f>
        <v>96.551724137931032</v>
      </c>
      <c r="AG21" s="6">
        <f>100/V21*(X21+Z21)</f>
        <v>68.965517241379303</v>
      </c>
      <c r="AH21" s="6">
        <f>100/V21*(5*X21+4*Z21+3*AB21+2*AD21)/100</f>
        <v>4</v>
      </c>
      <c r="AI21" s="6">
        <f>100/V21*(1*X21+0.64*Z21+0.36*AB21+0.16*AD21)</f>
        <v>67.034482758620683</v>
      </c>
      <c r="AJ21" s="18" t="str">
        <f>IF(U21&lt;V21,"Введено не верное количество отметок","Допустимо")</f>
        <v>Допустимо</v>
      </c>
    </row>
    <row r="22" spans="1:36" ht="31.2" x14ac:dyDescent="0.3">
      <c r="A22" s="2">
        <v>6</v>
      </c>
      <c r="B22" s="3" t="s">
        <v>35</v>
      </c>
      <c r="C22" s="10">
        <v>23</v>
      </c>
      <c r="D22" s="4">
        <f>F22+H22+J22+L22</f>
        <v>21</v>
      </c>
      <c r="E22" s="5">
        <f>100/C22*D22</f>
        <v>91.304347826086953</v>
      </c>
      <c r="F22" s="10">
        <v>5</v>
      </c>
      <c r="G22" s="5">
        <f>100/D22*F22</f>
        <v>23.80952380952381</v>
      </c>
      <c r="H22" s="11">
        <v>12</v>
      </c>
      <c r="I22" s="5">
        <f>100/D22*H22</f>
        <v>57.142857142857139</v>
      </c>
      <c r="J22" s="9">
        <v>4</v>
      </c>
      <c r="K22" s="5">
        <f>100/D22*J22</f>
        <v>19.047619047619047</v>
      </c>
      <c r="L22" s="9">
        <v>0</v>
      </c>
      <c r="M22" s="5">
        <f>100/D22*L22</f>
        <v>0</v>
      </c>
      <c r="N22" s="6">
        <f>100/D22*(F22+H22+J22)</f>
        <v>100</v>
      </c>
      <c r="O22" s="6">
        <f>100/D22*(F22+H22)</f>
        <v>80.952380952380949</v>
      </c>
      <c r="P22" s="6">
        <f>100/D22*(5*F22+4*H22+3*J22+2*L22)/100</f>
        <v>4.0476190476190474</v>
      </c>
      <c r="Q22" s="6">
        <f>100/D22*(1*F22+0.64*H22+0.36*J22+0.16*L22)</f>
        <v>67.238095238095241</v>
      </c>
      <c r="R22" s="18" t="str">
        <f>IF(C22&lt;D22,"Введено не верное количество отметок","Допустимо")</f>
        <v>Допустимо</v>
      </c>
      <c r="S22" s="7"/>
      <c r="T22" s="7"/>
      <c r="U22" s="4">
        <f>C22</f>
        <v>23</v>
      </c>
      <c r="V22" s="4">
        <f>X22+Z22+AB22+AD22</f>
        <v>21</v>
      </c>
      <c r="W22" s="5">
        <f>100/U22*V22</f>
        <v>91.304347826086953</v>
      </c>
      <c r="X22" s="9">
        <v>7</v>
      </c>
      <c r="Y22" s="5">
        <f>100/V22*X22</f>
        <v>33.333333333333336</v>
      </c>
      <c r="Z22" s="9">
        <v>10</v>
      </c>
      <c r="AA22" s="5">
        <f>100/V22*Z22</f>
        <v>47.61904761904762</v>
      </c>
      <c r="AB22" s="9">
        <v>4</v>
      </c>
      <c r="AC22" s="5">
        <f>100/V22*AB22</f>
        <v>19.047619047619047</v>
      </c>
      <c r="AD22" s="9">
        <v>0</v>
      </c>
      <c r="AE22" s="5">
        <f>100/V22*AD22</f>
        <v>0</v>
      </c>
      <c r="AF22" s="6">
        <f>100/V22*(X22+Z22+AB22)</f>
        <v>100</v>
      </c>
      <c r="AG22" s="6">
        <f>100/V22*(X22+Z22)</f>
        <v>80.952380952380949</v>
      </c>
      <c r="AH22" s="6">
        <f>100/V22*(5*X22+4*Z22+3*AB22+2*AD22)/100</f>
        <v>4.1428571428571423</v>
      </c>
      <c r="AI22" s="6">
        <f>100/V22*(1*X22+0.64*Z22+0.36*AB22+0.16*AD22)</f>
        <v>70.666666666666671</v>
      </c>
      <c r="AJ22" s="18" t="str">
        <f>IF(U22&lt;V22,"Введено не верное количество отметок","Допустимо")</f>
        <v>Допустимо</v>
      </c>
    </row>
    <row r="23" spans="1:36" ht="46.8" x14ac:dyDescent="0.3">
      <c r="A23" s="2">
        <v>7</v>
      </c>
      <c r="B23" s="3" t="s">
        <v>36</v>
      </c>
      <c r="C23" s="10">
        <v>41</v>
      </c>
      <c r="D23" s="4">
        <f>F23+H23+J23+L23</f>
        <v>40</v>
      </c>
      <c r="E23" s="5">
        <f>100/C23*D23</f>
        <v>97.560975609756099</v>
      </c>
      <c r="F23" s="10">
        <v>2</v>
      </c>
      <c r="G23" s="5">
        <f>100/D23*F23</f>
        <v>5</v>
      </c>
      <c r="H23" s="11">
        <v>13</v>
      </c>
      <c r="I23" s="5">
        <f>100/D23*H23</f>
        <v>32.5</v>
      </c>
      <c r="J23" s="9">
        <v>18</v>
      </c>
      <c r="K23" s="5">
        <f>100/D23*J23</f>
        <v>45</v>
      </c>
      <c r="L23" s="9">
        <v>7</v>
      </c>
      <c r="M23" s="5">
        <f>100/D23*L23</f>
        <v>17.5</v>
      </c>
      <c r="N23" s="6">
        <f>100/D23*(F23+H23+J23)</f>
        <v>82.5</v>
      </c>
      <c r="O23" s="6">
        <f>100/D23*(F23+H23)</f>
        <v>37.5</v>
      </c>
      <c r="P23" s="6">
        <f>100/D23*(5*F23+4*H23+3*J23+2*L23)/100</f>
        <v>3.25</v>
      </c>
      <c r="Q23" s="6">
        <f>100/D23*(1*F23+0.64*H23+0.36*J23+0.16*L23)</f>
        <v>44.800000000000004</v>
      </c>
      <c r="R23" s="18" t="str">
        <f>IF(C23&lt;D23,"Введено не верное количество отметок","Допустимо")</f>
        <v>Допустимо</v>
      </c>
      <c r="S23" s="7"/>
      <c r="T23" s="7"/>
      <c r="U23" s="4">
        <f>C23</f>
        <v>41</v>
      </c>
      <c r="V23" s="4">
        <f>X23+Z23+AB23+AD23</f>
        <v>40</v>
      </c>
      <c r="W23" s="5">
        <f>100/U23*V23</f>
        <v>97.560975609756099</v>
      </c>
      <c r="X23" s="9">
        <v>6</v>
      </c>
      <c r="Y23" s="5">
        <f>100/V23*X23</f>
        <v>15</v>
      </c>
      <c r="Z23" s="9">
        <v>24</v>
      </c>
      <c r="AA23" s="5">
        <f>100/V23*Z23</f>
        <v>60</v>
      </c>
      <c r="AB23" s="9">
        <v>9</v>
      </c>
      <c r="AC23" s="5">
        <f>100/V23*AB23</f>
        <v>22.5</v>
      </c>
      <c r="AD23" s="9">
        <v>1</v>
      </c>
      <c r="AE23" s="5">
        <f>100/V23*AD23</f>
        <v>2.5</v>
      </c>
      <c r="AF23" s="6">
        <f>100/V23*(X23+Z23+AB23)</f>
        <v>97.5</v>
      </c>
      <c r="AG23" s="6">
        <f>100/V23*(X23+Z23)</f>
        <v>75</v>
      </c>
      <c r="AH23" s="6">
        <f>100/V23*(5*X23+4*Z23+3*AB23+2*AD23)/100</f>
        <v>3.875</v>
      </c>
      <c r="AI23" s="6">
        <f>100/V23*(1*X23+0.64*Z23+0.36*AB23+0.16*AD23)</f>
        <v>61.899999999999991</v>
      </c>
      <c r="AJ23" s="18" t="str">
        <f>IF(U23&lt;V23,"Введено не верное количество отметок","Допустимо")</f>
        <v>Допустимо</v>
      </c>
    </row>
    <row r="24" spans="1:36" ht="15.6" x14ac:dyDescent="0.3">
      <c r="A24" s="7"/>
      <c r="B24" s="1" t="s">
        <v>37</v>
      </c>
      <c r="C24" s="8">
        <f>SUM(C21:C23)</f>
        <v>100</v>
      </c>
      <c r="D24" s="8">
        <f>SUM(D21:D23)</f>
        <v>90</v>
      </c>
      <c r="E24" s="6">
        <f>100/C24*D24</f>
        <v>90</v>
      </c>
      <c r="F24" s="8">
        <f>SUM(F21:F23)</f>
        <v>11</v>
      </c>
      <c r="G24" s="6">
        <f>100/D24*F24</f>
        <v>12.222222222222223</v>
      </c>
      <c r="H24" s="8">
        <f>SUM(H21:H23)</f>
        <v>37</v>
      </c>
      <c r="I24" s="6">
        <f>100/D24*H24</f>
        <v>41.111111111111114</v>
      </c>
      <c r="J24" s="8">
        <f>SUM(J21:J23)</f>
        <v>34</v>
      </c>
      <c r="K24" s="6">
        <f>100/D24*J24</f>
        <v>37.777777777777779</v>
      </c>
      <c r="L24" s="8">
        <f>SUM(L21:L23)</f>
        <v>8</v>
      </c>
      <c r="M24" s="6">
        <f>100/D24*L24</f>
        <v>8.8888888888888893</v>
      </c>
      <c r="N24" s="6">
        <f>100/D24*(F24+H24+J24)</f>
        <v>91.111111111111114</v>
      </c>
      <c r="O24" s="6">
        <f>100/D24*(F24+H24)</f>
        <v>53.333333333333336</v>
      </c>
      <c r="P24" s="6">
        <f>100/D24*(5*F24+4*H24+3*J24+2*L24)/100</f>
        <v>3.5666666666666669</v>
      </c>
      <c r="Q24" s="6">
        <f>100/D24*(1*F24+0.64*H24+0.36*J24+0.16*L24)</f>
        <v>53.555555555555564</v>
      </c>
      <c r="S24" s="7"/>
      <c r="T24" s="7"/>
      <c r="U24" s="8">
        <f>SUM(U21:U23)</f>
        <v>100</v>
      </c>
      <c r="V24" s="8">
        <f>SUM(V21:V23)</f>
        <v>90</v>
      </c>
      <c r="W24" s="6">
        <f>100/U24*V24</f>
        <v>90</v>
      </c>
      <c r="X24" s="8">
        <f>SUM(X21:X23)</f>
        <v>23</v>
      </c>
      <c r="Y24" s="6">
        <f>100/V24*X24</f>
        <v>25.555555555555557</v>
      </c>
      <c r="Z24" s="8">
        <f>SUM(Z21:Z23)</f>
        <v>44</v>
      </c>
      <c r="AA24" s="6">
        <f>100/V24*Z24</f>
        <v>48.888888888888893</v>
      </c>
      <c r="AB24" s="8">
        <f>SUM(AB21:AB23)</f>
        <v>21</v>
      </c>
      <c r="AC24" s="6">
        <f>100/V24*AB24</f>
        <v>23.333333333333336</v>
      </c>
      <c r="AD24" s="8">
        <f>SUM(AD21:AD23)</f>
        <v>2</v>
      </c>
      <c r="AE24" s="6">
        <f>100/V24*AD24</f>
        <v>2.2222222222222223</v>
      </c>
      <c r="AF24" s="6">
        <f>100/V24*(X24+Z24+AB24)</f>
        <v>97.777777777777786</v>
      </c>
      <c r="AG24" s="6">
        <f>100/V24*(X24+Z24)</f>
        <v>74.444444444444443</v>
      </c>
      <c r="AH24" s="6">
        <f>100/V24*(5*X24+4*Z24+3*AB24+2*AD24)/100</f>
        <v>3.9777777777777779</v>
      </c>
      <c r="AI24" s="6">
        <f>100/V24*(1*X24+0.64*Z24+0.36*AB24+0.16*AD24)</f>
        <v>65.600000000000009</v>
      </c>
    </row>
    <row r="25" spans="1:36" ht="15.6" x14ac:dyDescent="0.3">
      <c r="A25" s="7"/>
      <c r="B25" s="1" t="s">
        <v>38</v>
      </c>
      <c r="C25" s="8">
        <f>C10+C13+C16+C19+C24</f>
        <v>172</v>
      </c>
      <c r="D25" s="8">
        <f>D10+D13+D16+D19+D24</f>
        <v>157</v>
      </c>
      <c r="E25" s="6">
        <f>100/C25*D25</f>
        <v>91.279069767441868</v>
      </c>
      <c r="F25" s="8">
        <f>F10+F13+F16+F19+F24</f>
        <v>23</v>
      </c>
      <c r="G25" s="6">
        <f>100/D25*F25</f>
        <v>14.64968152866242</v>
      </c>
      <c r="H25" s="8">
        <f>H10+H13+H16+H19+H24</f>
        <v>68</v>
      </c>
      <c r="I25" s="6">
        <f>100/D25*H25</f>
        <v>43.312101910828027</v>
      </c>
      <c r="J25" s="8">
        <f>J10+J13+J16+J19+J24</f>
        <v>56</v>
      </c>
      <c r="K25" s="6">
        <f>100/D25*J25</f>
        <v>35.668789808917197</v>
      </c>
      <c r="L25" s="8">
        <f>L10+L13+L16+L19+L24</f>
        <v>10</v>
      </c>
      <c r="M25" s="6">
        <f>100/D25*L25</f>
        <v>6.3694267515923562</v>
      </c>
      <c r="N25" s="6">
        <f>100/D25*(F25+H25+J25)</f>
        <v>93.630573248407643</v>
      </c>
      <c r="O25" s="6">
        <f>100/D25*(F25+H25)</f>
        <v>57.961783439490446</v>
      </c>
      <c r="P25" s="6">
        <f>100/D25*(5*F25+4*H25+3*J25+2*L25)/100</f>
        <v>3.6624203821656049</v>
      </c>
      <c r="Q25" s="6">
        <f>100/D25*(1*F25+0.64*H25+0.36*J25+0.16*L25)</f>
        <v>56.229299363057322</v>
      </c>
      <c r="S25" s="7"/>
      <c r="T25" s="1" t="s">
        <v>21</v>
      </c>
      <c r="U25" s="8">
        <f>U10+U13+U16+U19+U24</f>
        <v>172</v>
      </c>
      <c r="V25" s="8">
        <f>V10+V13+V16+V19+V24</f>
        <v>157</v>
      </c>
      <c r="W25" s="6">
        <f>100/U25*V25</f>
        <v>91.279069767441868</v>
      </c>
      <c r="X25" s="8">
        <f>X10+X13+X16+X19+X24</f>
        <v>35</v>
      </c>
      <c r="Y25" s="6">
        <f>100/V25*X25</f>
        <v>22.292993630573246</v>
      </c>
      <c r="Z25" s="8">
        <f>Z10+Z13+Z16+Z19+Z24</f>
        <v>75</v>
      </c>
      <c r="AA25" s="6">
        <f>100/V25*Z25</f>
        <v>47.770700636942671</v>
      </c>
      <c r="AB25" s="8">
        <f>AB10+AB13+AB16+AB19+AB24</f>
        <v>45</v>
      </c>
      <c r="AC25" s="6">
        <f>100/V25*AB25</f>
        <v>28.662420382165603</v>
      </c>
      <c r="AD25" s="8">
        <f>AD10+AD13+AD16+AD19+AD24</f>
        <v>2</v>
      </c>
      <c r="AE25" s="6">
        <f>100/V25*AD25</f>
        <v>1.2738853503184713</v>
      </c>
      <c r="AF25" s="6">
        <f>100/V25*(X25+Z25+AB25)</f>
        <v>98.72611464968152</v>
      </c>
      <c r="AG25" s="6">
        <f>100/V25*(X25+Z25)</f>
        <v>70.063694267515913</v>
      </c>
      <c r="AH25" s="6">
        <f>100/V25*(5*X25+4*Z25+3*AB25+2*AD25)/100</f>
        <v>3.9108280254777066</v>
      </c>
      <c r="AI25" s="6">
        <f>100/V25*(1*X25+0.64*Z25+0.36*AB25+0.16*AD25)</f>
        <v>63.388535031847127</v>
      </c>
    </row>
  </sheetData>
  <sheetProtection password="A0D5" sheet="1"/>
  <mergeCells count="54">
    <mergeCell ref="R22"/>
    <mergeCell ref="AJ22"/>
    <mergeCell ref="R23"/>
    <mergeCell ref="AJ23"/>
    <mergeCell ref="R18"/>
    <mergeCell ref="AJ18"/>
    <mergeCell ref="A20:Q20"/>
    <mergeCell ref="S20:AI20"/>
    <mergeCell ref="R21"/>
    <mergeCell ref="AJ21"/>
    <mergeCell ref="A14:Q14"/>
    <mergeCell ref="S14:AI14"/>
    <mergeCell ref="R15"/>
    <mergeCell ref="AJ15"/>
    <mergeCell ref="A17:Q17"/>
    <mergeCell ref="S17:AI17"/>
    <mergeCell ref="AJ9"/>
    <mergeCell ref="A11:Q11"/>
    <mergeCell ref="S11:AI11"/>
    <mergeCell ref="R12"/>
    <mergeCell ref="AJ12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0">
    <cfRule type="cellIs" dxfId="41" priority="3" operator="greaterThan">
      <formula>100</formula>
    </cfRule>
  </conditionalFormatting>
  <conditionalFormatting sqref="E12:E13">
    <cfRule type="cellIs" dxfId="40" priority="9" operator="greaterThan">
      <formula>100</formula>
    </cfRule>
  </conditionalFormatting>
  <conditionalFormatting sqref="E15:E16">
    <cfRule type="cellIs" dxfId="39" priority="15" operator="greaterThan">
      <formula>100</formula>
    </cfRule>
  </conditionalFormatting>
  <conditionalFormatting sqref="E18:E19">
    <cfRule type="cellIs" dxfId="38" priority="21" operator="greaterThan">
      <formula>100</formula>
    </cfRule>
  </conditionalFormatting>
  <conditionalFormatting sqref="E21:E24">
    <cfRule type="cellIs" dxfId="37" priority="27" operator="greaterThan">
      <formula>100</formula>
    </cfRule>
  </conditionalFormatting>
  <conditionalFormatting sqref="R9:R10">
    <cfRule type="cellIs" dxfId="36" priority="1" operator="equal">
      <formula>"Допустимо"</formula>
    </cfRule>
    <cfRule type="cellIs" dxfId="35" priority="2" operator="equal">
      <formula>"Введено не верное количество отметок"</formula>
    </cfRule>
  </conditionalFormatting>
  <conditionalFormatting sqref="R12:R13">
    <cfRule type="cellIs" dxfId="34" priority="7" operator="equal">
      <formula>"Допустимо"</formula>
    </cfRule>
    <cfRule type="cellIs" dxfId="33" priority="8" operator="equal">
      <formula>"Введено не верное количество отметок"</formula>
    </cfRule>
  </conditionalFormatting>
  <conditionalFormatting sqref="R15:R16">
    <cfRule type="cellIs" dxfId="32" priority="13" operator="equal">
      <formula>"Допустимо"</formula>
    </cfRule>
    <cfRule type="cellIs" dxfId="31" priority="14" operator="equal">
      <formula>"Введено не верное количество отметок"</formula>
    </cfRule>
  </conditionalFormatting>
  <conditionalFormatting sqref="R18:R19">
    <cfRule type="cellIs" dxfId="30" priority="19" operator="equal">
      <formula>"Допустимо"</formula>
    </cfRule>
    <cfRule type="cellIs" dxfId="29" priority="20" operator="equal">
      <formula>"Введено не верное количество отметок"</formula>
    </cfRule>
  </conditionalFormatting>
  <conditionalFormatting sqref="R21:R24">
    <cfRule type="cellIs" dxfId="28" priority="25" operator="equal">
      <formula>"Допустимо"</formula>
    </cfRule>
    <cfRule type="cellIs" dxfId="27" priority="26" operator="equal">
      <formula>"Введено не верное количество отметок"</formula>
    </cfRule>
  </conditionalFormatting>
  <conditionalFormatting sqref="W9:W10">
    <cfRule type="cellIs" dxfId="26" priority="6" operator="greaterThan">
      <formula>100</formula>
    </cfRule>
  </conditionalFormatting>
  <conditionalFormatting sqref="W12:W13">
    <cfRule type="cellIs" dxfId="25" priority="12" operator="greaterThan">
      <formula>100</formula>
    </cfRule>
  </conditionalFormatting>
  <conditionalFormatting sqref="W15:W16">
    <cfRule type="cellIs" dxfId="24" priority="18" operator="greaterThan">
      <formula>100</formula>
    </cfRule>
  </conditionalFormatting>
  <conditionalFormatting sqref="W18:W19">
    <cfRule type="cellIs" dxfId="23" priority="24" operator="greaterThan">
      <formula>100</formula>
    </cfRule>
  </conditionalFormatting>
  <conditionalFormatting sqref="W21:W24">
    <cfRule type="cellIs" dxfId="22" priority="30" operator="greaterThan">
      <formula>100</formula>
    </cfRule>
  </conditionalFormatting>
  <conditionalFormatting sqref="AJ9:AJ10">
    <cfRule type="cellIs" dxfId="21" priority="4" operator="equal">
      <formula>"Допустимо"</formula>
    </cfRule>
    <cfRule type="cellIs" dxfId="20" priority="5" operator="equal">
      <formula>"Введено не верное количество отметок"</formula>
    </cfRule>
  </conditionalFormatting>
  <conditionalFormatting sqref="AJ12:AJ13">
    <cfRule type="cellIs" dxfId="19" priority="10" operator="equal">
      <formula>"Допустимо"</formula>
    </cfRule>
    <cfRule type="cellIs" dxfId="18" priority="11" operator="equal">
      <formula>"Введено не верное количество отметок"</formula>
    </cfRule>
  </conditionalFormatting>
  <conditionalFormatting sqref="AJ15:AJ16">
    <cfRule type="cellIs" dxfId="17" priority="16" operator="equal">
      <formula>"Допустимо"</formula>
    </cfRule>
    <cfRule type="cellIs" dxfId="16" priority="17" operator="equal">
      <formula>"Введено не верное количество отметок"</formula>
    </cfRule>
  </conditionalFormatting>
  <conditionalFormatting sqref="AJ18:AJ19">
    <cfRule type="cellIs" dxfId="15" priority="22" operator="equal">
      <formula>"Допустимо"</formula>
    </cfRule>
    <cfRule type="cellIs" dxfId="14" priority="23" operator="equal">
      <formula>"Введено не верное количество отметок"</formula>
    </cfRule>
  </conditionalFormatting>
  <conditionalFormatting sqref="AJ21:AJ24">
    <cfRule type="cellIs" dxfId="13" priority="28" operator="equal">
      <formula>"Допустимо"</formula>
    </cfRule>
    <cfRule type="cellIs" dxfId="12" priority="29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11"/>
  <sheetViews>
    <sheetView topLeftCell="U1" workbookViewId="0">
      <selection activeCell="AA25" sqref="AA25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3" t="s">
        <v>2</v>
      </c>
      <c r="B4" s="13" t="s">
        <v>3</v>
      </c>
      <c r="C4" s="13" t="s">
        <v>4</v>
      </c>
      <c r="D4" s="13" t="s">
        <v>5</v>
      </c>
      <c r="E4" s="13" t="s">
        <v>5</v>
      </c>
      <c r="F4" s="13" t="s">
        <v>6</v>
      </c>
      <c r="G4" s="13" t="s">
        <v>6</v>
      </c>
      <c r="H4" s="13" t="s">
        <v>6</v>
      </c>
      <c r="I4" s="13" t="s">
        <v>6</v>
      </c>
      <c r="J4" s="13" t="s">
        <v>6</v>
      </c>
      <c r="K4" s="13" t="s">
        <v>6</v>
      </c>
      <c r="L4" s="13" t="s">
        <v>6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4" t="s">
        <v>11</v>
      </c>
      <c r="S4" s="7"/>
      <c r="T4" s="7"/>
      <c r="U4" s="13" t="s">
        <v>4</v>
      </c>
      <c r="V4" s="13" t="s">
        <v>5</v>
      </c>
      <c r="W4" s="13" t="s">
        <v>5</v>
      </c>
      <c r="X4" s="13" t="s">
        <v>6</v>
      </c>
      <c r="Y4" s="13" t="s">
        <v>6</v>
      </c>
      <c r="Z4" s="13" t="s">
        <v>6</v>
      </c>
      <c r="AA4" s="13" t="s">
        <v>6</v>
      </c>
      <c r="AB4" s="13" t="s">
        <v>6</v>
      </c>
      <c r="AC4" s="13" t="s">
        <v>6</v>
      </c>
      <c r="AD4" s="13" t="s">
        <v>6</v>
      </c>
      <c r="AE4" s="13" t="s">
        <v>6</v>
      </c>
      <c r="AF4" s="13" t="s">
        <v>7</v>
      </c>
      <c r="AG4" s="13" t="s">
        <v>8</v>
      </c>
      <c r="AH4" s="13" t="s">
        <v>9</v>
      </c>
      <c r="AI4" s="13" t="s">
        <v>10</v>
      </c>
      <c r="AJ4" s="14" t="s">
        <v>11</v>
      </c>
    </row>
    <row r="5" spans="1:36" x14ac:dyDescent="0.3">
      <c r="A5" s="13" t="s">
        <v>2</v>
      </c>
      <c r="B5" s="13" t="s">
        <v>3</v>
      </c>
      <c r="C5" s="13" t="s">
        <v>4</v>
      </c>
      <c r="D5" s="13" t="s">
        <v>5</v>
      </c>
      <c r="E5" s="13" t="s">
        <v>5</v>
      </c>
      <c r="F5" s="13" t="s">
        <v>12</v>
      </c>
      <c r="G5" s="13" t="s">
        <v>12</v>
      </c>
      <c r="H5" s="13" t="s">
        <v>13</v>
      </c>
      <c r="I5" s="13" t="s">
        <v>13</v>
      </c>
      <c r="J5" s="13" t="s">
        <v>14</v>
      </c>
      <c r="K5" s="13" t="s">
        <v>14</v>
      </c>
      <c r="L5" s="13" t="s">
        <v>15</v>
      </c>
      <c r="M5" s="13" t="s">
        <v>15</v>
      </c>
      <c r="N5" s="13" t="s">
        <v>7</v>
      </c>
      <c r="O5" s="13" t="s">
        <v>8</v>
      </c>
      <c r="P5" s="13" t="s">
        <v>9</v>
      </c>
      <c r="Q5" s="13" t="s">
        <v>10</v>
      </c>
      <c r="R5" s="14" t="s">
        <v>11</v>
      </c>
      <c r="S5" s="7"/>
      <c r="T5" s="7"/>
      <c r="U5" s="13" t="s">
        <v>4</v>
      </c>
      <c r="V5" s="13" t="s">
        <v>5</v>
      </c>
      <c r="W5" s="13" t="s">
        <v>5</v>
      </c>
      <c r="X5" s="13" t="s">
        <v>12</v>
      </c>
      <c r="Y5" s="13" t="s">
        <v>12</v>
      </c>
      <c r="Z5" s="13" t="s">
        <v>13</v>
      </c>
      <c r="AA5" s="13" t="s">
        <v>13</v>
      </c>
      <c r="AB5" s="13" t="s">
        <v>14</v>
      </c>
      <c r="AC5" s="13" t="s">
        <v>14</v>
      </c>
      <c r="AD5" s="13" t="s">
        <v>15</v>
      </c>
      <c r="AE5" s="13" t="s">
        <v>15</v>
      </c>
      <c r="AF5" s="13" t="s">
        <v>7</v>
      </c>
      <c r="AG5" s="13" t="s">
        <v>8</v>
      </c>
      <c r="AH5" s="13" t="s">
        <v>9</v>
      </c>
      <c r="AI5" s="13" t="s">
        <v>10</v>
      </c>
      <c r="AJ5" s="14" t="s">
        <v>11</v>
      </c>
    </row>
    <row r="6" spans="1:36" ht="15.6" x14ac:dyDescent="0.3">
      <c r="A6" s="13" t="s">
        <v>2</v>
      </c>
      <c r="B6" s="13" t="s">
        <v>3</v>
      </c>
      <c r="C6" s="13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3" t="s">
        <v>7</v>
      </c>
      <c r="O6" s="13" t="s">
        <v>8</v>
      </c>
      <c r="P6" s="13" t="s">
        <v>9</v>
      </c>
      <c r="Q6" s="13" t="s">
        <v>10</v>
      </c>
      <c r="R6" s="14" t="s">
        <v>11</v>
      </c>
      <c r="S6" s="7"/>
      <c r="T6" s="7"/>
      <c r="U6" s="13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3" t="s">
        <v>7</v>
      </c>
      <c r="AG6" s="13" t="s">
        <v>8</v>
      </c>
      <c r="AH6" s="13" t="s">
        <v>9</v>
      </c>
      <c r="AI6" s="13" t="s">
        <v>10</v>
      </c>
      <c r="AJ6" s="14" t="s">
        <v>11</v>
      </c>
    </row>
    <row r="7" spans="1:36" x14ac:dyDescent="0.3">
      <c r="A7" s="15" t="s">
        <v>18</v>
      </c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  <c r="S7" s="15" t="s">
        <v>19</v>
      </c>
      <c r="T7" s="15" t="s">
        <v>19</v>
      </c>
      <c r="U7" s="15" t="s">
        <v>19</v>
      </c>
      <c r="V7" s="15" t="s">
        <v>19</v>
      </c>
      <c r="W7" s="15" t="s">
        <v>19</v>
      </c>
      <c r="X7" s="15" t="s">
        <v>19</v>
      </c>
      <c r="Y7" s="15" t="s">
        <v>19</v>
      </c>
      <c r="Z7" s="15" t="s">
        <v>19</v>
      </c>
      <c r="AA7" s="15" t="s">
        <v>19</v>
      </c>
      <c r="AB7" s="15" t="s">
        <v>19</v>
      </c>
      <c r="AC7" s="15" t="s">
        <v>19</v>
      </c>
      <c r="AD7" s="15" t="s">
        <v>19</v>
      </c>
      <c r="AE7" s="15" t="s">
        <v>19</v>
      </c>
      <c r="AF7" s="15" t="s">
        <v>19</v>
      </c>
      <c r="AG7" s="15" t="s">
        <v>19</v>
      </c>
      <c r="AH7" s="15" t="s">
        <v>19</v>
      </c>
      <c r="AI7" s="15" t="s">
        <v>19</v>
      </c>
    </row>
    <row r="8" spans="1:36" x14ac:dyDescent="0.3">
      <c r="A8" s="16" t="s">
        <v>39</v>
      </c>
      <c r="B8" s="16" t="s">
        <v>39</v>
      </c>
      <c r="C8" s="17" t="s">
        <v>39</v>
      </c>
      <c r="D8" s="16" t="s">
        <v>39</v>
      </c>
      <c r="E8" s="16" t="s">
        <v>39</v>
      </c>
      <c r="F8" s="17" t="s">
        <v>39</v>
      </c>
      <c r="G8" s="16" t="s">
        <v>39</v>
      </c>
      <c r="H8" s="17" t="s">
        <v>39</v>
      </c>
      <c r="I8" s="16" t="s">
        <v>39</v>
      </c>
      <c r="J8" s="17" t="s">
        <v>39</v>
      </c>
      <c r="K8" s="16" t="s">
        <v>39</v>
      </c>
      <c r="L8" s="17" t="s">
        <v>39</v>
      </c>
      <c r="M8" s="16" t="s">
        <v>39</v>
      </c>
      <c r="N8" s="16" t="s">
        <v>39</v>
      </c>
      <c r="O8" s="16" t="s">
        <v>39</v>
      </c>
      <c r="P8" s="16" t="s">
        <v>39</v>
      </c>
      <c r="Q8" s="16" t="s">
        <v>39</v>
      </c>
      <c r="S8" s="16" t="s">
        <v>21</v>
      </c>
      <c r="T8" s="16" t="s">
        <v>21</v>
      </c>
      <c r="U8" s="16" t="s">
        <v>21</v>
      </c>
      <c r="V8" s="16" t="s">
        <v>21</v>
      </c>
      <c r="W8" s="16" t="s">
        <v>21</v>
      </c>
      <c r="X8" s="17" t="s">
        <v>21</v>
      </c>
      <c r="Y8" s="16" t="s">
        <v>21</v>
      </c>
      <c r="Z8" s="17" t="s">
        <v>21</v>
      </c>
      <c r="AA8" s="16" t="s">
        <v>21</v>
      </c>
      <c r="AB8" s="17" t="s">
        <v>21</v>
      </c>
      <c r="AC8" s="16" t="s">
        <v>21</v>
      </c>
      <c r="AD8" s="17" t="s">
        <v>21</v>
      </c>
      <c r="AE8" s="16" t="s">
        <v>21</v>
      </c>
      <c r="AF8" s="16" t="s">
        <v>21</v>
      </c>
      <c r="AG8" s="16" t="s">
        <v>21</v>
      </c>
      <c r="AH8" s="16" t="s">
        <v>21</v>
      </c>
      <c r="AI8" s="16" t="s">
        <v>21</v>
      </c>
    </row>
    <row r="9" spans="1:36" ht="31.2" x14ac:dyDescent="0.3">
      <c r="A9" s="2">
        <v>1</v>
      </c>
      <c r="B9" s="3" t="s">
        <v>40</v>
      </c>
      <c r="C9" s="9">
        <v>7</v>
      </c>
      <c r="D9" s="4">
        <f>F9+H9+J9+L9</f>
        <v>7</v>
      </c>
      <c r="E9" s="5">
        <f>100/C9*D9</f>
        <v>100</v>
      </c>
      <c r="F9" s="9">
        <v>2</v>
      </c>
      <c r="G9" s="5">
        <f>100/D9*F9</f>
        <v>28.571428571428573</v>
      </c>
      <c r="H9" s="9">
        <v>0</v>
      </c>
      <c r="I9" s="5">
        <f>100/D9*H9</f>
        <v>0</v>
      </c>
      <c r="J9" s="9">
        <v>4</v>
      </c>
      <c r="K9" s="5">
        <f>100/D9*J9</f>
        <v>57.142857142857146</v>
      </c>
      <c r="L9" s="9">
        <v>1</v>
      </c>
      <c r="M9" s="5">
        <f>100/D9*L9</f>
        <v>14.285714285714286</v>
      </c>
      <c r="N9" s="6">
        <f>100/D9*(F9+H9+J9)</f>
        <v>85.714285714285722</v>
      </c>
      <c r="O9" s="6">
        <f>100/D9*(F9+H9)</f>
        <v>28.571428571428573</v>
      </c>
      <c r="P9" s="6">
        <f>100/D9*(5*F9+4*H9+3*J9+2*L9)/100</f>
        <v>3.4285714285714288</v>
      </c>
      <c r="Q9" s="6">
        <f>100/D9*(1*F9+0.64*H9+0.36*J9+0.16*L9)</f>
        <v>51.428571428571431</v>
      </c>
      <c r="R9" s="18" t="str">
        <f>IF(C9&lt;D9,"Введено не верное количество отметок","Допустимо")</f>
        <v>Допустимо</v>
      </c>
      <c r="S9" s="7"/>
      <c r="T9" s="7"/>
      <c r="U9" s="4">
        <f>C9</f>
        <v>7</v>
      </c>
      <c r="V9" s="4">
        <f>X9+Z9+AB9+AD9</f>
        <v>7</v>
      </c>
      <c r="W9" s="5">
        <f>100/U9*V9</f>
        <v>100</v>
      </c>
      <c r="X9" s="9">
        <v>2</v>
      </c>
      <c r="Y9" s="5">
        <f>100/V9*X9</f>
        <v>28.571428571428573</v>
      </c>
      <c r="Z9" s="9">
        <v>3</v>
      </c>
      <c r="AA9" s="5">
        <f>100/V9*Z9</f>
        <v>42.857142857142861</v>
      </c>
      <c r="AB9" s="9">
        <v>1</v>
      </c>
      <c r="AC9" s="5">
        <f>100/V9*AB9</f>
        <v>14.285714285714286</v>
      </c>
      <c r="AD9" s="9">
        <v>1</v>
      </c>
      <c r="AE9" s="5">
        <f>100/V9*AD9</f>
        <v>14.285714285714286</v>
      </c>
      <c r="AF9" s="6">
        <f>100/V9*(X9+Z9+AB9)</f>
        <v>85.714285714285722</v>
      </c>
      <c r="AG9" s="6">
        <f>100/V9*(X9+Z9)</f>
        <v>71.428571428571431</v>
      </c>
      <c r="AH9" s="6">
        <f>100/V9*(5*X9+4*Z9+3*AB9+2*AD9)/100</f>
        <v>3.8571428571428572</v>
      </c>
      <c r="AI9" s="6">
        <f>100/V9*(1*X9+0.64*Z9+0.36*AB9+0.16*AD9)</f>
        <v>63.428571428571438</v>
      </c>
      <c r="AJ9" s="18" t="str">
        <f>IF(U9&lt;V9,"Введено не верное количество отметок","Допустимо")</f>
        <v>Допустимо</v>
      </c>
    </row>
    <row r="10" spans="1:36" ht="15.6" x14ac:dyDescent="0.3">
      <c r="A10" s="7"/>
      <c r="B10" s="1" t="s">
        <v>41</v>
      </c>
      <c r="C10" s="8">
        <f>SUM(C9:C9)</f>
        <v>7</v>
      </c>
      <c r="D10" s="8">
        <f>SUM(D9:D9)</f>
        <v>7</v>
      </c>
      <c r="E10" s="6">
        <f>100/C10*D10</f>
        <v>100</v>
      </c>
      <c r="F10" s="8">
        <f>SUM(F9:F9)</f>
        <v>2</v>
      </c>
      <c r="G10" s="6">
        <f>100/D10*F10</f>
        <v>28.571428571428573</v>
      </c>
      <c r="H10" s="8">
        <f>SUM(H9:H9)</f>
        <v>0</v>
      </c>
      <c r="I10" s="6">
        <f>100/D10*H10</f>
        <v>0</v>
      </c>
      <c r="J10" s="8">
        <f>SUM(J9:J9)</f>
        <v>4</v>
      </c>
      <c r="K10" s="6">
        <f>100/D10*J10</f>
        <v>57.142857142857146</v>
      </c>
      <c r="L10" s="8">
        <f>SUM(L9:L9)</f>
        <v>1</v>
      </c>
      <c r="M10" s="6">
        <f>100/D10*L10</f>
        <v>14.285714285714286</v>
      </c>
      <c r="N10" s="6">
        <f>100/D10*(F10+H10+J10)</f>
        <v>85.714285714285722</v>
      </c>
      <c r="O10" s="6">
        <f>100/D10*(F10+H10)</f>
        <v>28.571428571428573</v>
      </c>
      <c r="P10" s="6">
        <f>100/D10*(5*F10+4*H10+3*J10+2*L10)/100</f>
        <v>3.4285714285714288</v>
      </c>
      <c r="Q10" s="6">
        <f>100/D10*(1*F10+0.64*H10+0.36*J10+0.16*L10)</f>
        <v>51.428571428571431</v>
      </c>
      <c r="S10" s="7"/>
      <c r="T10" s="7"/>
      <c r="U10" s="8">
        <f>SUM(U9:U9)</f>
        <v>7</v>
      </c>
      <c r="V10" s="8">
        <f>SUM(V9:V9)</f>
        <v>7</v>
      </c>
      <c r="W10" s="6">
        <f>100/U10*V10</f>
        <v>100</v>
      </c>
      <c r="X10" s="8">
        <f>SUM(X9:X9)</f>
        <v>2</v>
      </c>
      <c r="Y10" s="6">
        <f>100/V10*X10</f>
        <v>28.571428571428573</v>
      </c>
      <c r="Z10" s="8">
        <f>SUM(Z9:Z9)</f>
        <v>3</v>
      </c>
      <c r="AA10" s="6">
        <f>100/V10*Z10</f>
        <v>42.857142857142861</v>
      </c>
      <c r="AB10" s="8">
        <f>SUM(AB9:AB9)</f>
        <v>1</v>
      </c>
      <c r="AC10" s="6">
        <f>100/V10*AB10</f>
        <v>14.285714285714286</v>
      </c>
      <c r="AD10" s="8">
        <f>SUM(AD9:AD9)</f>
        <v>1</v>
      </c>
      <c r="AE10" s="6">
        <f>100/V10*AD10</f>
        <v>14.285714285714286</v>
      </c>
      <c r="AF10" s="6">
        <f>100/V10*(X10+Z10+AB10)</f>
        <v>85.714285714285722</v>
      </c>
      <c r="AG10" s="6">
        <f>100/V10*(X10+Z10)</f>
        <v>71.428571428571431</v>
      </c>
      <c r="AH10" s="6">
        <f>100/V10*(5*X10+4*Z10+3*AB10+2*AD10)/100</f>
        <v>3.8571428571428572</v>
      </c>
      <c r="AI10" s="6">
        <f>100/V10*(1*X10+0.64*Z10+0.36*AB10+0.16*AD10)</f>
        <v>63.428571428571438</v>
      </c>
    </row>
    <row r="11" spans="1:36" ht="15.6" x14ac:dyDescent="0.3">
      <c r="A11" s="7"/>
      <c r="B11" s="1" t="s">
        <v>38</v>
      </c>
      <c r="C11" s="8">
        <f>C10</f>
        <v>7</v>
      </c>
      <c r="D11" s="8">
        <f>D10</f>
        <v>7</v>
      </c>
      <c r="E11" s="6">
        <f>100/C11*D11</f>
        <v>100</v>
      </c>
      <c r="F11" s="8">
        <f>F10</f>
        <v>2</v>
      </c>
      <c r="G11" s="6">
        <f>100/D11*F11</f>
        <v>28.571428571428573</v>
      </c>
      <c r="H11" s="8">
        <f>H10</f>
        <v>0</v>
      </c>
      <c r="I11" s="6">
        <f>100/D11*H11</f>
        <v>0</v>
      </c>
      <c r="J11" s="8">
        <f>J10</f>
        <v>4</v>
      </c>
      <c r="K11" s="6">
        <f>100/D11*J11</f>
        <v>57.142857142857146</v>
      </c>
      <c r="L11" s="8">
        <f>L10</f>
        <v>1</v>
      </c>
      <c r="M11" s="6">
        <f>100/D11*L11</f>
        <v>14.285714285714286</v>
      </c>
      <c r="N11" s="6">
        <f>100/D11*(F11+H11+J11)</f>
        <v>85.714285714285722</v>
      </c>
      <c r="O11" s="6">
        <f>100/D11*(F11+H11)</f>
        <v>28.571428571428573</v>
      </c>
      <c r="P11" s="6">
        <f>100/D11*(5*F11+4*H11+3*J11+2*L11)/100</f>
        <v>3.4285714285714288</v>
      </c>
      <c r="Q11" s="6">
        <f>100/D11*(1*F11+0.64*H11+0.36*J11+0.16*L11)</f>
        <v>51.428571428571431</v>
      </c>
      <c r="S11" s="7"/>
      <c r="T11" s="1" t="s">
        <v>21</v>
      </c>
      <c r="U11" s="8">
        <f>U10</f>
        <v>7</v>
      </c>
      <c r="V11" s="8">
        <f>V10</f>
        <v>7</v>
      </c>
      <c r="W11" s="6">
        <f>100/U11*V11</f>
        <v>100</v>
      </c>
      <c r="X11" s="8">
        <f>X10</f>
        <v>2</v>
      </c>
      <c r="Y11" s="6">
        <f>100/V11*X11</f>
        <v>28.571428571428573</v>
      </c>
      <c r="Z11" s="8">
        <f>Z10</f>
        <v>3</v>
      </c>
      <c r="AA11" s="6">
        <f>100/V11*Z11</f>
        <v>42.857142857142861</v>
      </c>
      <c r="AB11" s="8">
        <f>AB10</f>
        <v>1</v>
      </c>
      <c r="AC11" s="6">
        <f>100/V11*AB11</f>
        <v>14.285714285714286</v>
      </c>
      <c r="AD11" s="8">
        <f>AD10</f>
        <v>1</v>
      </c>
      <c r="AE11" s="6">
        <f>100/V11*AD11</f>
        <v>14.285714285714286</v>
      </c>
      <c r="AF11" s="6">
        <f>100/V11*(X11+Z11+AB11)</f>
        <v>85.714285714285722</v>
      </c>
      <c r="AG11" s="6">
        <f>100/V11*(X11+Z11)</f>
        <v>71.428571428571431</v>
      </c>
      <c r="AH11" s="6">
        <f>100/V11*(5*X11+4*Z11+3*AB11+2*AD11)/100</f>
        <v>3.8571428571428572</v>
      </c>
      <c r="AI11" s="6">
        <f>100/V11*(1*X11+0.64*Z11+0.36*AB11+0.16*AD11)</f>
        <v>63.428571428571438</v>
      </c>
    </row>
  </sheetData>
  <sheetProtection password="A0D5" sheet="1"/>
  <mergeCells count="34">
    <mergeCell ref="AJ9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0">
    <cfRule type="cellIs" dxfId="11" priority="3" operator="greaterThan">
      <formula>100</formula>
    </cfRule>
  </conditionalFormatting>
  <conditionalFormatting sqref="R9:R10">
    <cfRule type="cellIs" dxfId="10" priority="1" operator="equal">
      <formula>"Допустимо"</formula>
    </cfRule>
    <cfRule type="cellIs" dxfId="9" priority="2" operator="equal">
      <formula>"Введено не верное количество отметок"</formula>
    </cfRule>
  </conditionalFormatting>
  <conditionalFormatting sqref="W9:W10">
    <cfRule type="cellIs" dxfId="8" priority="6" operator="greaterThan">
      <formula>100</formula>
    </cfRule>
  </conditionalFormatting>
  <conditionalFormatting sqref="AJ9:AJ10">
    <cfRule type="cellIs" dxfId="7" priority="4" operator="equal">
      <formula>"Допустимо"</formula>
    </cfRule>
    <cfRule type="cellIs" dxfId="6" priority="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J11"/>
  <sheetViews>
    <sheetView workbookViewId="0">
      <selection activeCell="AD17" sqref="AD17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3" t="s">
        <v>2</v>
      </c>
      <c r="B4" s="13" t="s">
        <v>3</v>
      </c>
      <c r="C4" s="13" t="s">
        <v>4</v>
      </c>
      <c r="D4" s="13" t="s">
        <v>5</v>
      </c>
      <c r="E4" s="13" t="s">
        <v>5</v>
      </c>
      <c r="F4" s="13" t="s">
        <v>6</v>
      </c>
      <c r="G4" s="13" t="s">
        <v>6</v>
      </c>
      <c r="H4" s="13" t="s">
        <v>6</v>
      </c>
      <c r="I4" s="13" t="s">
        <v>6</v>
      </c>
      <c r="J4" s="13" t="s">
        <v>6</v>
      </c>
      <c r="K4" s="13" t="s">
        <v>6</v>
      </c>
      <c r="L4" s="13" t="s">
        <v>6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4" t="s">
        <v>11</v>
      </c>
      <c r="S4" s="7"/>
      <c r="T4" s="7"/>
      <c r="U4" s="13" t="s">
        <v>4</v>
      </c>
      <c r="V4" s="13" t="s">
        <v>5</v>
      </c>
      <c r="W4" s="13" t="s">
        <v>5</v>
      </c>
      <c r="X4" s="13" t="s">
        <v>6</v>
      </c>
      <c r="Y4" s="13" t="s">
        <v>6</v>
      </c>
      <c r="Z4" s="13" t="s">
        <v>6</v>
      </c>
      <c r="AA4" s="13" t="s">
        <v>6</v>
      </c>
      <c r="AB4" s="13" t="s">
        <v>6</v>
      </c>
      <c r="AC4" s="13" t="s">
        <v>6</v>
      </c>
      <c r="AD4" s="13" t="s">
        <v>6</v>
      </c>
      <c r="AE4" s="13" t="s">
        <v>6</v>
      </c>
      <c r="AF4" s="13" t="s">
        <v>7</v>
      </c>
      <c r="AG4" s="13" t="s">
        <v>8</v>
      </c>
      <c r="AH4" s="13" t="s">
        <v>9</v>
      </c>
      <c r="AI4" s="13" t="s">
        <v>10</v>
      </c>
      <c r="AJ4" s="14" t="s">
        <v>11</v>
      </c>
    </row>
    <row r="5" spans="1:36" x14ac:dyDescent="0.3">
      <c r="A5" s="13" t="s">
        <v>2</v>
      </c>
      <c r="B5" s="13" t="s">
        <v>3</v>
      </c>
      <c r="C5" s="13" t="s">
        <v>4</v>
      </c>
      <c r="D5" s="13" t="s">
        <v>5</v>
      </c>
      <c r="E5" s="13" t="s">
        <v>5</v>
      </c>
      <c r="F5" s="13" t="s">
        <v>12</v>
      </c>
      <c r="G5" s="13" t="s">
        <v>12</v>
      </c>
      <c r="H5" s="13" t="s">
        <v>13</v>
      </c>
      <c r="I5" s="13" t="s">
        <v>13</v>
      </c>
      <c r="J5" s="13" t="s">
        <v>14</v>
      </c>
      <c r="K5" s="13" t="s">
        <v>14</v>
      </c>
      <c r="L5" s="13" t="s">
        <v>15</v>
      </c>
      <c r="M5" s="13" t="s">
        <v>15</v>
      </c>
      <c r="N5" s="13" t="s">
        <v>7</v>
      </c>
      <c r="O5" s="13" t="s">
        <v>8</v>
      </c>
      <c r="P5" s="13" t="s">
        <v>9</v>
      </c>
      <c r="Q5" s="13" t="s">
        <v>10</v>
      </c>
      <c r="R5" s="14" t="s">
        <v>11</v>
      </c>
      <c r="S5" s="7"/>
      <c r="T5" s="7"/>
      <c r="U5" s="13" t="s">
        <v>4</v>
      </c>
      <c r="V5" s="13" t="s">
        <v>5</v>
      </c>
      <c r="W5" s="13" t="s">
        <v>5</v>
      </c>
      <c r="X5" s="13" t="s">
        <v>12</v>
      </c>
      <c r="Y5" s="13" t="s">
        <v>12</v>
      </c>
      <c r="Z5" s="13" t="s">
        <v>13</v>
      </c>
      <c r="AA5" s="13" t="s">
        <v>13</v>
      </c>
      <c r="AB5" s="13" t="s">
        <v>14</v>
      </c>
      <c r="AC5" s="13" t="s">
        <v>14</v>
      </c>
      <c r="AD5" s="13" t="s">
        <v>15</v>
      </c>
      <c r="AE5" s="13" t="s">
        <v>15</v>
      </c>
      <c r="AF5" s="13" t="s">
        <v>7</v>
      </c>
      <c r="AG5" s="13" t="s">
        <v>8</v>
      </c>
      <c r="AH5" s="13" t="s">
        <v>9</v>
      </c>
      <c r="AI5" s="13" t="s">
        <v>10</v>
      </c>
      <c r="AJ5" s="14" t="s">
        <v>11</v>
      </c>
    </row>
    <row r="6" spans="1:36" ht="15.6" x14ac:dyDescent="0.3">
      <c r="A6" s="13" t="s">
        <v>2</v>
      </c>
      <c r="B6" s="13" t="s">
        <v>3</v>
      </c>
      <c r="C6" s="13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3" t="s">
        <v>7</v>
      </c>
      <c r="O6" s="13" t="s">
        <v>8</v>
      </c>
      <c r="P6" s="13" t="s">
        <v>9</v>
      </c>
      <c r="Q6" s="13" t="s">
        <v>10</v>
      </c>
      <c r="R6" s="14" t="s">
        <v>11</v>
      </c>
      <c r="S6" s="7"/>
      <c r="T6" s="7"/>
      <c r="U6" s="13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3" t="s">
        <v>7</v>
      </c>
      <c r="AG6" s="13" t="s">
        <v>8</v>
      </c>
      <c r="AH6" s="13" t="s">
        <v>9</v>
      </c>
      <c r="AI6" s="13" t="s">
        <v>10</v>
      </c>
      <c r="AJ6" s="14" t="s">
        <v>11</v>
      </c>
    </row>
    <row r="7" spans="1:36" x14ac:dyDescent="0.3">
      <c r="A7" s="15" t="s">
        <v>18</v>
      </c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  <c r="S7" s="15" t="s">
        <v>19</v>
      </c>
      <c r="T7" s="15" t="s">
        <v>19</v>
      </c>
      <c r="U7" s="15" t="s">
        <v>19</v>
      </c>
      <c r="V7" s="15" t="s">
        <v>19</v>
      </c>
      <c r="W7" s="15" t="s">
        <v>19</v>
      </c>
      <c r="X7" s="15" t="s">
        <v>19</v>
      </c>
      <c r="Y7" s="15" t="s">
        <v>19</v>
      </c>
      <c r="Z7" s="15" t="s">
        <v>19</v>
      </c>
      <c r="AA7" s="15" t="s">
        <v>19</v>
      </c>
      <c r="AB7" s="15" t="s">
        <v>19</v>
      </c>
      <c r="AC7" s="15" t="s">
        <v>19</v>
      </c>
      <c r="AD7" s="15" t="s">
        <v>19</v>
      </c>
      <c r="AE7" s="15" t="s">
        <v>19</v>
      </c>
      <c r="AF7" s="15" t="s">
        <v>19</v>
      </c>
      <c r="AG7" s="15" t="s">
        <v>19</v>
      </c>
      <c r="AH7" s="15" t="s">
        <v>19</v>
      </c>
      <c r="AI7" s="15" t="s">
        <v>19</v>
      </c>
    </row>
    <row r="8" spans="1:36" x14ac:dyDescent="0.3">
      <c r="A8" s="16" t="s">
        <v>39</v>
      </c>
      <c r="B8" s="16" t="s">
        <v>39</v>
      </c>
      <c r="C8" s="17" t="s">
        <v>39</v>
      </c>
      <c r="D8" s="16" t="s">
        <v>39</v>
      </c>
      <c r="E8" s="16" t="s">
        <v>39</v>
      </c>
      <c r="F8" s="17" t="s">
        <v>39</v>
      </c>
      <c r="G8" s="16" t="s">
        <v>39</v>
      </c>
      <c r="H8" s="17" t="s">
        <v>39</v>
      </c>
      <c r="I8" s="16" t="s">
        <v>39</v>
      </c>
      <c r="J8" s="17" t="s">
        <v>39</v>
      </c>
      <c r="K8" s="16" t="s">
        <v>39</v>
      </c>
      <c r="L8" s="17" t="s">
        <v>39</v>
      </c>
      <c r="M8" s="16" t="s">
        <v>39</v>
      </c>
      <c r="N8" s="16" t="s">
        <v>39</v>
      </c>
      <c r="O8" s="16" t="s">
        <v>39</v>
      </c>
      <c r="P8" s="16" t="s">
        <v>39</v>
      </c>
      <c r="Q8" s="16" t="s">
        <v>39</v>
      </c>
      <c r="S8" s="16" t="s">
        <v>21</v>
      </c>
      <c r="T8" s="16" t="s">
        <v>21</v>
      </c>
      <c r="U8" s="16" t="s">
        <v>21</v>
      </c>
      <c r="V8" s="16" t="s">
        <v>21</v>
      </c>
      <c r="W8" s="16" t="s">
        <v>21</v>
      </c>
      <c r="X8" s="17" t="s">
        <v>21</v>
      </c>
      <c r="Y8" s="16" t="s">
        <v>21</v>
      </c>
      <c r="Z8" s="17" t="s">
        <v>21</v>
      </c>
      <c r="AA8" s="16" t="s">
        <v>21</v>
      </c>
      <c r="AB8" s="17" t="s">
        <v>21</v>
      </c>
      <c r="AC8" s="16" t="s">
        <v>21</v>
      </c>
      <c r="AD8" s="17" t="s">
        <v>21</v>
      </c>
      <c r="AE8" s="16" t="s">
        <v>21</v>
      </c>
      <c r="AF8" s="16" t="s">
        <v>21</v>
      </c>
      <c r="AG8" s="16" t="s">
        <v>21</v>
      </c>
      <c r="AH8" s="16" t="s">
        <v>21</v>
      </c>
      <c r="AI8" s="16" t="s">
        <v>21</v>
      </c>
    </row>
    <row r="9" spans="1:36" ht="31.2" x14ac:dyDescent="0.3">
      <c r="A9" s="2">
        <v>1</v>
      </c>
      <c r="B9" s="3" t="s">
        <v>42</v>
      </c>
      <c r="C9" s="9">
        <v>15</v>
      </c>
      <c r="D9" s="4">
        <f>F9+H9+J9+L9</f>
        <v>15</v>
      </c>
      <c r="E9" s="5">
        <f>100/C9*D9</f>
        <v>100</v>
      </c>
      <c r="F9" s="9">
        <v>3</v>
      </c>
      <c r="G9" s="5">
        <f>100/D9*F9</f>
        <v>20</v>
      </c>
      <c r="H9" s="9">
        <v>6</v>
      </c>
      <c r="I9" s="5">
        <f>100/D9*H9</f>
        <v>40</v>
      </c>
      <c r="J9" s="9">
        <v>4</v>
      </c>
      <c r="K9" s="5">
        <f>100/D9*J9</f>
        <v>26.666666666666668</v>
      </c>
      <c r="L9" s="9">
        <v>2</v>
      </c>
      <c r="M9" s="5">
        <f>100/D9*L9</f>
        <v>13.333333333333334</v>
      </c>
      <c r="N9" s="6">
        <f>100/D9*(F9+H9+J9)</f>
        <v>86.666666666666671</v>
      </c>
      <c r="O9" s="6">
        <f>100/D9*(F9+H9)</f>
        <v>60</v>
      </c>
      <c r="P9" s="6">
        <f>100/D9*(5*F9+4*H9+3*J9+2*L9)/100</f>
        <v>3.666666666666667</v>
      </c>
      <c r="Q9" s="6">
        <f>100/D9*(1*F9+0.64*H9+0.36*J9+0.16*L9)</f>
        <v>57.333333333333336</v>
      </c>
      <c r="R9" s="18" t="str">
        <f>IF(C9&lt;D9,"Введено не верное количество отметок","Допустимо")</f>
        <v>Допустимо</v>
      </c>
      <c r="S9" s="7"/>
      <c r="T9" s="7"/>
      <c r="U9" s="4">
        <f>C9</f>
        <v>15</v>
      </c>
      <c r="V9" s="4">
        <f>X9+Z9+AB9+AD9</f>
        <v>15</v>
      </c>
      <c r="W9" s="5">
        <f>100/U9*V9</f>
        <v>100</v>
      </c>
      <c r="X9" s="9">
        <v>4</v>
      </c>
      <c r="Y9" s="5">
        <f>100/V9*X9</f>
        <v>26.666666666666668</v>
      </c>
      <c r="Z9" s="9">
        <v>6</v>
      </c>
      <c r="AA9" s="5">
        <f>100/V9*Z9</f>
        <v>40</v>
      </c>
      <c r="AB9" s="9">
        <v>5</v>
      </c>
      <c r="AC9" s="5">
        <f>100/V9*AB9</f>
        <v>33.333333333333336</v>
      </c>
      <c r="AD9" s="9">
        <v>0</v>
      </c>
      <c r="AE9" s="5">
        <f>100/V9*AD9</f>
        <v>0</v>
      </c>
      <c r="AF9" s="6">
        <f>100/V9*(X9+Z9+AB9)</f>
        <v>100</v>
      </c>
      <c r="AG9" s="6">
        <f>100/V9*(X9+Z9)</f>
        <v>66.666666666666671</v>
      </c>
      <c r="AH9" s="6">
        <f>100/V9*(5*X9+4*Z9+3*AB9+2*AD9)/100</f>
        <v>3.9333333333333336</v>
      </c>
      <c r="AI9" s="6">
        <f>100/V9*(1*X9+0.64*Z9+0.36*AB9+0.16*AD9)</f>
        <v>64.26666666666668</v>
      </c>
      <c r="AJ9" s="18" t="str">
        <f>IF(U9&lt;V9,"Введено не верное количество отметок","Допустимо")</f>
        <v>Допустимо</v>
      </c>
    </row>
    <row r="10" spans="1:36" ht="15.6" x14ac:dyDescent="0.3">
      <c r="A10" s="7"/>
      <c r="B10" s="1" t="s">
        <v>41</v>
      </c>
      <c r="C10" s="8">
        <f>SUM(C9:C9)</f>
        <v>15</v>
      </c>
      <c r="D10" s="8">
        <f>SUM(D9:D9)</f>
        <v>15</v>
      </c>
      <c r="E10" s="6">
        <f>100/C10*D10</f>
        <v>100</v>
      </c>
      <c r="F10" s="8">
        <f>SUM(F9:F9)</f>
        <v>3</v>
      </c>
      <c r="G10" s="6">
        <f>100/D10*F10</f>
        <v>20</v>
      </c>
      <c r="H10" s="8">
        <f>SUM(H9:H9)</f>
        <v>6</v>
      </c>
      <c r="I10" s="6">
        <f>100/D10*H10</f>
        <v>40</v>
      </c>
      <c r="J10" s="8">
        <f>SUM(J9:J9)</f>
        <v>4</v>
      </c>
      <c r="K10" s="6">
        <f>100/D10*J10</f>
        <v>26.666666666666668</v>
      </c>
      <c r="L10" s="8">
        <f>SUM(L9:L9)</f>
        <v>2</v>
      </c>
      <c r="M10" s="6">
        <f>100/D10*L10</f>
        <v>13.333333333333334</v>
      </c>
      <c r="N10" s="6">
        <f>100/D10*(F10+H10+J10)</f>
        <v>86.666666666666671</v>
      </c>
      <c r="O10" s="6">
        <f>100/D10*(F10+H10)</f>
        <v>60</v>
      </c>
      <c r="P10" s="6">
        <f>100/D10*(5*F10+4*H10+3*J10+2*L10)/100</f>
        <v>3.666666666666667</v>
      </c>
      <c r="Q10" s="6">
        <f>100/D10*(1*F10+0.64*H10+0.36*J10+0.16*L10)</f>
        <v>57.333333333333336</v>
      </c>
      <c r="S10" s="7"/>
      <c r="T10" s="7"/>
      <c r="U10" s="8">
        <f>SUM(U9:U9)</f>
        <v>15</v>
      </c>
      <c r="V10" s="8">
        <f>SUM(V9:V9)</f>
        <v>15</v>
      </c>
      <c r="W10" s="6">
        <f>100/U10*V10</f>
        <v>100</v>
      </c>
      <c r="X10" s="8">
        <f>SUM(X9:X9)</f>
        <v>4</v>
      </c>
      <c r="Y10" s="6">
        <f>100/V10*X10</f>
        <v>26.666666666666668</v>
      </c>
      <c r="Z10" s="8">
        <f>SUM(Z9:Z9)</f>
        <v>6</v>
      </c>
      <c r="AA10" s="6">
        <f>100/V10*Z10</f>
        <v>40</v>
      </c>
      <c r="AB10" s="8">
        <f>SUM(AB9:AB9)</f>
        <v>5</v>
      </c>
      <c r="AC10" s="6">
        <f>100/V10*AB10</f>
        <v>33.333333333333336</v>
      </c>
      <c r="AD10" s="8">
        <f>SUM(AD9:AD9)</f>
        <v>0</v>
      </c>
      <c r="AE10" s="6">
        <f>100/V10*AD10</f>
        <v>0</v>
      </c>
      <c r="AF10" s="6">
        <f>100/V10*(X10+Z10+AB10)</f>
        <v>100</v>
      </c>
      <c r="AG10" s="6">
        <f>100/V10*(X10+Z10)</f>
        <v>66.666666666666671</v>
      </c>
      <c r="AH10" s="6">
        <f>100/V10*(5*X10+4*Z10+3*AB10+2*AD10)/100</f>
        <v>3.9333333333333336</v>
      </c>
      <c r="AI10" s="6">
        <f>100/V10*(1*X10+0.64*Z10+0.36*AB10+0.16*AD10)</f>
        <v>64.26666666666668</v>
      </c>
    </row>
    <row r="11" spans="1:36" ht="15.6" x14ac:dyDescent="0.3">
      <c r="A11" s="7"/>
      <c r="B11" s="1" t="s">
        <v>38</v>
      </c>
      <c r="C11" s="8">
        <f>C10</f>
        <v>15</v>
      </c>
      <c r="D11" s="8">
        <f>D10</f>
        <v>15</v>
      </c>
      <c r="E11" s="6">
        <f>100/C11*D11</f>
        <v>100</v>
      </c>
      <c r="F11" s="8">
        <f>F10</f>
        <v>3</v>
      </c>
      <c r="G11" s="6">
        <f>100/D11*F11</f>
        <v>20</v>
      </c>
      <c r="H11" s="8">
        <f>H10</f>
        <v>6</v>
      </c>
      <c r="I11" s="6">
        <f>100/D11*H11</f>
        <v>40</v>
      </c>
      <c r="J11" s="8">
        <f>J10</f>
        <v>4</v>
      </c>
      <c r="K11" s="6">
        <f>100/D11*J11</f>
        <v>26.666666666666668</v>
      </c>
      <c r="L11" s="8">
        <f>L10</f>
        <v>2</v>
      </c>
      <c r="M11" s="6">
        <f>100/D11*L11</f>
        <v>13.333333333333334</v>
      </c>
      <c r="N11" s="6">
        <f>100/D11*(F11+H11+J11)</f>
        <v>86.666666666666671</v>
      </c>
      <c r="O11" s="6">
        <f>100/D11*(F11+H11)</f>
        <v>60</v>
      </c>
      <c r="P11" s="6">
        <f>100/D11*(5*F11+4*H11+3*J11+2*L11)/100</f>
        <v>3.666666666666667</v>
      </c>
      <c r="Q11" s="6">
        <f>100/D11*(1*F11+0.64*H11+0.36*J11+0.16*L11)</f>
        <v>57.333333333333336</v>
      </c>
      <c r="S11" s="7"/>
      <c r="T11" s="1" t="s">
        <v>21</v>
      </c>
      <c r="U11" s="8">
        <f>U10</f>
        <v>15</v>
      </c>
      <c r="V11" s="8">
        <f>V10</f>
        <v>15</v>
      </c>
      <c r="W11" s="6">
        <f>100/U11*V11</f>
        <v>100</v>
      </c>
      <c r="X11" s="8">
        <f>X10</f>
        <v>4</v>
      </c>
      <c r="Y11" s="6">
        <f>100/V11*X11</f>
        <v>26.666666666666668</v>
      </c>
      <c r="Z11" s="8">
        <f>Z10</f>
        <v>6</v>
      </c>
      <c r="AA11" s="6">
        <f>100/V11*Z11</f>
        <v>40</v>
      </c>
      <c r="AB11" s="8">
        <f>AB10</f>
        <v>5</v>
      </c>
      <c r="AC11" s="6">
        <f>100/V11*AB11</f>
        <v>33.333333333333336</v>
      </c>
      <c r="AD11" s="8">
        <f>AD10</f>
        <v>0</v>
      </c>
      <c r="AE11" s="6">
        <f>100/V11*AD11</f>
        <v>0</v>
      </c>
      <c r="AF11" s="6">
        <f>100/V11*(X11+Z11+AB11)</f>
        <v>100</v>
      </c>
      <c r="AG11" s="6">
        <f>100/V11*(X11+Z11)</f>
        <v>66.666666666666671</v>
      </c>
      <c r="AH11" s="6">
        <f>100/V11*(5*X11+4*Z11+3*AB11+2*AD11)/100</f>
        <v>3.9333333333333336</v>
      </c>
      <c r="AI11" s="6">
        <f>100/V11*(1*X11+0.64*Z11+0.36*AB11+0.16*AD11)</f>
        <v>64.26666666666668</v>
      </c>
    </row>
  </sheetData>
  <sheetProtection password="A0D5" sheet="1"/>
  <mergeCells count="34">
    <mergeCell ref="AJ9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0">
    <cfRule type="cellIs" dxfId="5" priority="3" operator="greaterThan">
      <formula>100</formula>
    </cfRule>
  </conditionalFormatting>
  <conditionalFormatting sqref="R9:R10">
    <cfRule type="cellIs" dxfId="4" priority="1" operator="equal">
      <formula>"Допустимо"</formula>
    </cfRule>
    <cfRule type="cellIs" dxfId="3" priority="2" operator="equal">
      <formula>"Введено не верное количество отметок"</formula>
    </cfRule>
  </conditionalFormatting>
  <conditionalFormatting sqref="W9:W10">
    <cfRule type="cellIs" dxfId="2" priority="6" operator="greaterThan">
      <formula>100</formula>
    </cfRule>
  </conditionalFormatting>
  <conditionalFormatting sqref="AJ9:AJ10">
    <cfRule type="cellIs" dxfId="1" priority="4" operator="equal">
      <formula>"Допустимо"</formula>
    </cfRule>
    <cfRule type="cellIs" dxfId="0" priority="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ДПР. Русский язык</vt:lpstr>
      <vt:lpstr>Результаты ДПР. Молдавский язык</vt:lpstr>
      <vt:lpstr>Результаты ДПР. Украинский язык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Владимир И. Жиляско</cp:lastModifiedBy>
  <dcterms:modified xsi:type="dcterms:W3CDTF">2026-04-02T10:34:14Z</dcterms:modified>
</cp:coreProperties>
</file>